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 tabRatio="923" firstSheet="12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_FilterDatabase" localSheetId="7" hidden="1">'表6-一般公共预算支出明细表（按经济分类科目）'!$A$4:$I$53</definedName>
    <definedName name="_xlnm._FilterDatabase" localSheetId="9" hidden="1">'表8-一般公共预算基本支出明细表（按经济分类科目）'!$A$4:$H$53</definedName>
    <definedName name="_xlnm.Print_Area" localSheetId="16">'表15-部门整体支出绩效目标表'!$A$1:$H$45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<sst xmlns="http://schemas.openxmlformats.org/spreadsheetml/2006/main" count="1130" uniqueCount="469">
  <si>
    <t>2021年部门综合预算公开报表</t>
  </si>
  <si>
    <t xml:space="preserve">                    部门名称：米脂县林业局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</si>
  <si>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</si>
  <si>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</si>
  <si>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</si>
  <si>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</si>
  <si>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</si>
  <si>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</si>
  <si>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</si>
  <si>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</si>
  <si>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</si>
  <si>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</si>
  <si>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</si>
  <si>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</si>
  <si>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</si>
  <si>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</si>
  <si>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</si>
  <si>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</si>
  <si>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</si>
  <si>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</si>
  <si>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</si>
  <si>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</si>
  <si>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</si>
  <si>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</si>
  <si>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</si>
  <si>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</si>
  <si>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</si>
  <si>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</si>
  <si>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</si>
  <si>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</si>
  <si>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</si>
  <si>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</si>
  <si>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</si>
  <si>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</si>
  <si>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</si>
  <si>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</si>
  <si>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</si>
  <si>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本年度无采购计划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</si>
  <si>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</si>
  <si>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</si>
  <si>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</si>
  <si>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</si>
  <si>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</si>
  <si>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</si>
  <si>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</si>
  <si>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</si>
  <si>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</si>
  <si>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</si>
  <si>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</si>
  <si>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</si>
  <si>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</si>
  <si>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</si>
  <si>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</si>
  <si>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</si>
  <si>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</si>
  <si>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</si>
  <si>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</si>
  <si>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</si>
  <si>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</si>
  <si>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</si>
  <si>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</si>
  <si>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</si>
  <si>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</si>
  <si>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</si>
  <si>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</si>
  <si>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</si>
  <si>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</si>
  <si>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</si>
  <si>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</si>
  <si>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</si>
  <si>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</si>
  <si>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</si>
  <si>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</si>
  <si>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</si>
  <si>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</si>
  <si>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</si>
  <si>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</si>
  <si>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</si>
  <si>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</si>
  <si>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</si>
  <si>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</si>
  <si>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</si>
  <si>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</si>
  <si>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</si>
  <si>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</si>
  <si>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</si>
  <si>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</si>
  <si>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</si>
  <si>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</si>
  <si>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</si>
  <si>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</si>
  <si>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</si>
  <si>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</si>
  <si>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</si>
  <si>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</si>
  <si>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</si>
  <si>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</si>
  <si>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</si>
  <si>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</si>
  <si>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</si>
  <si>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</si>
  <si>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</si>
  <si>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</si>
  <si>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</si>
  <si>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</si>
  <si>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</si>
  <si>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</si>
  <si>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</si>
  <si>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</si>
  <si>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</si>
  <si>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</si>
  <si>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</si>
  <si>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</si>
  <si>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</si>
  <si>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</si>
  <si>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</si>
  <si>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</si>
  <si>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</si>
  <si>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</si>
  <si>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</si>
  <si>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</si>
  <si>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</si>
  <si>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</si>
  <si>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</si>
  <si>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</si>
  <si>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</si>
  <si>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</si>
  <si>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</si>
  <si>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</si>
  <si>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</si>
  <si>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</si>
  <si>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</si>
  <si>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</si>
  <si>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</si>
  <si>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</si>
  <si>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</si>
  <si>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</si>
  <si>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</si>
  <si>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</si>
  <si>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</si>
  <si>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</si>
  <si>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</si>
  <si>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</si>
  <si>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</si>
  <si>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</si>
  <si>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</si>
  <si>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</si>
  <si>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</si>
  <si>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</si>
  <si>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</si>
  <si>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</si>
  <si>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</si>
  <si>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</si>
  <si>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米脂县林业局</t>
  </si>
  <si>
    <t>米脂县林业和草原工作站</t>
  </si>
  <si>
    <t>米脂县森林公园管护中心</t>
  </si>
  <si>
    <t>米脂县森林病虫害防治检疫站</t>
  </si>
  <si>
    <t>米脂县森林资源林政稽查大队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</si>
  <si>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</si>
  <si>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</si>
  <si>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</si>
  <si>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</si>
  <si>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</si>
  <si>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</si>
  <si>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</si>
  <si>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</si>
  <si>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</si>
  <si>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</si>
  <si>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</si>
  <si>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</si>
  <si>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</si>
  <si>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</si>
  <si>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节能环保支出</t>
  </si>
  <si>
    <t>　　退耕还林</t>
  </si>
  <si>
    <t>　　　　退耕现金</t>
  </si>
  <si>
    <t>213</t>
  </si>
  <si>
    <t>农林水支出</t>
  </si>
  <si>
    <t>　　林业和草原</t>
  </si>
  <si>
    <t>　　　　行政运行</t>
  </si>
  <si>
    <t>　　　　事业机构</t>
  </si>
  <si>
    <t>其他林业和草原支出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</si>
  <si>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</si>
  <si>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</si>
  <si>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</si>
  <si>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</si>
  <si>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</si>
  <si>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</si>
  <si>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</si>
  <si>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</si>
  <si>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</si>
  <si>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</si>
  <si>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</si>
  <si>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</si>
  <si>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</si>
  <si>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</si>
  <si>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</si>
  <si>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</si>
  <si>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</si>
  <si>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</si>
  <si>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</si>
  <si>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</si>
  <si>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</si>
  <si>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</si>
  <si>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</si>
  <si>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</si>
  <si>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</si>
  <si>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</si>
  <si>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</si>
  <si>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</si>
  <si>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</si>
  <si>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</si>
  <si>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 xml:space="preserve">    30199</t>
  </si>
  <si>
    <t xml:space="preserve">    其他工资福利支出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</si>
  <si>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</si>
  <si>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</si>
  <si>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</si>
  <si>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</si>
  <si>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</si>
  <si>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</si>
  <si>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</si>
  <si>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</si>
  <si>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</si>
  <si>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</si>
  <si>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</si>
  <si>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</si>
  <si>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</si>
  <si>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</si>
  <si>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</si>
  <si>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</si>
  <si>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</si>
  <si>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</si>
  <si>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</si>
  <si>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</si>
  <si>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</si>
  <si>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</si>
  <si>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30217</t>
  </si>
  <si>
    <t>　　公务接待费</t>
  </si>
  <si>
    <t>50206</t>
  </si>
  <si>
    <t>公务接待费</t>
  </si>
  <si>
    <t xml:space="preserve">    30226</t>
  </si>
  <si>
    <t>　　劳务费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</si>
  <si>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</si>
  <si>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</si>
  <si>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</si>
  <si>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</si>
  <si>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</si>
  <si>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</si>
  <si>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</si>
  <si>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</si>
  <si>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</si>
  <si>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</si>
  <si>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</si>
  <si>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</si>
  <si>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</si>
  <si>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</si>
  <si>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 xml:space="preserve">    30304</t>
  </si>
  <si>
    <t xml:space="preserve">    抚恤金</t>
  </si>
  <si>
    <t>50901</t>
  </si>
  <si>
    <t>社会福利和救助</t>
  </si>
  <si>
    <t>　　30305</t>
  </si>
  <si>
    <t>　　生活补助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</si>
  <si>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</si>
  <si>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</si>
  <si>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</si>
  <si>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</si>
  <si>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</si>
  <si>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</si>
  <si>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 xml:space="preserve">    31002</t>
  </si>
  <si>
    <t xml:space="preserve">    办公设备购置</t>
  </si>
  <si>
    <t>50306设备购置</t>
  </si>
  <si>
    <t>设备购置</t>
  </si>
  <si>
    <t xml:space="preserve">    31003</t>
  </si>
  <si>
    <t xml:space="preserve">    专用设备购置</t>
  </si>
  <si>
    <t>50601-资本性支出（一）</t>
  </si>
  <si>
    <t>资本性支出（一）</t>
  </si>
  <si>
    <t xml:space="preserve">    31099</t>
  </si>
  <si>
    <t>　　其他资本性支出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</si>
  <si>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</si>
  <si>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</si>
  <si>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**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</si>
  <si>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</si>
  <si>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</si>
  <si>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</si>
  <si>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</si>
  <si>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</si>
  <si>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</si>
  <si>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</si>
  <si>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</si>
  <si>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</si>
  <si>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</si>
  <si>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</si>
  <si>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</si>
  <si>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</si>
  <si>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</si>
  <si>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</si>
  <si>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</si>
  <si>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</si>
  <si>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</si>
  <si>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</si>
  <si>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</si>
  <si>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</si>
  <si>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</si>
  <si>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</si>
  <si>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</si>
  <si>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</si>
  <si>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</si>
  <si>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</si>
  <si>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</si>
  <si>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</si>
  <si>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</si>
  <si>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</si>
  <si>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</si>
  <si>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</si>
  <si>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</si>
  <si>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</si>
  <si>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</si>
  <si>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</si>
  <si>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</si>
  <si>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</si>
  <si>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</si>
  <si>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</si>
  <si>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</si>
  <si>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</si>
  <si>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</si>
  <si>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</si>
  <si>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</si>
  <si>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</si>
  <si>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</si>
  <si>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</si>
  <si>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</si>
  <si>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城区防洪退耕还林补助3万元；办公室维修及设备购置经费40万元。业务费10万元。省级重大林业有害生物监测示范点创建经费10万元，办公室维修项目资金5万元。封山禁牧工作经费5万元。</t>
  </si>
  <si>
    <t>城区防洪退耕还林补助3万元；办公室维修及设备购置经费40万元。</t>
  </si>
  <si>
    <t>业务费10万元。</t>
  </si>
  <si>
    <t>省级重大林业有害生物监测示范点创建经费10万元，办公室维修项目资金5万元。</t>
  </si>
  <si>
    <t>封山禁牧工作经费5万元。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</si>
  <si>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</si>
  <si>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</si>
  <si>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</si>
  <si>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</si>
  <si>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</si>
  <si>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</si>
  <si>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</si>
  <si>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</si>
  <si>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</si>
  <si>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</si>
  <si>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</si>
  <si>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</si>
  <si>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</si>
  <si>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</si>
  <si>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</si>
  <si>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</si>
  <si>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</si>
  <si>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</si>
  <si>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</si>
  <si>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</si>
  <si>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</si>
  <si>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</si>
  <si>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</si>
  <si>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</si>
  <si>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</si>
  <si>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</si>
  <si>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</si>
  <si>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</si>
  <si>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</si>
  <si>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</si>
  <si>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</si>
  <si>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</si>
  <si>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</si>
  <si>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</si>
  <si>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</si>
  <si>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</si>
  <si>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</si>
  <si>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米脂县公安局森林公安派出所</t>
  </si>
  <si>
    <t>2021年部门预算专项业务经费绩效目标表</t>
  </si>
  <si>
    <t>项目名称</t>
  </si>
  <si>
    <t>城区防洪退耕还林补助、办公室维修及设备购置经费、业务费、省级重大林业有害生物监测示范点创建经费、办公室维修项目资金、封山禁牧工作经费。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</si>
  <si>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</si>
  <si>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</si>
  <si>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</si>
  <si>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</si>
  <si>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</si>
  <si>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</si>
  <si>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城区防洪退耕还林补助3万元；办公室维修及设备购置经费40万元；业务费10万元；省级重大林业有害生物监测示范点创建经费10万元；办公室维修项目资金5万元；封山禁牧工作经费5万元。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</si>
  <si>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</si>
  <si>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</si>
  <si>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</si>
  <si>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</si>
  <si>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</si>
  <si>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</si>
  <si>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</si>
  <si>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项目数</t>
  </si>
  <si>
    <t>6个</t>
  </si>
  <si>
    <t>质量指标</t>
  </si>
  <si>
    <t>工程达标率</t>
  </si>
  <si>
    <t>≥95%</t>
  </si>
  <si>
    <t>时效指标</t>
  </si>
  <si>
    <t xml:space="preserve"> 实施时间期限</t>
  </si>
  <si>
    <t>成本指标</t>
  </si>
  <si>
    <t>投资规模（万元）</t>
  </si>
  <si>
    <t>效
益
指
标</t>
  </si>
  <si>
    <t>经济效益
指标</t>
  </si>
  <si>
    <t>提高工作效率，带动经济</t>
  </si>
  <si>
    <t>有效改善</t>
  </si>
  <si>
    <t>社会效益
指标</t>
  </si>
  <si>
    <t>提升农民收入及职工工作积极性</t>
  </si>
  <si>
    <t>明显提升</t>
  </si>
  <si>
    <t>生态效益
指标</t>
  </si>
  <si>
    <t>保持生态平衡</t>
  </si>
  <si>
    <t>持续保持</t>
  </si>
  <si>
    <t>可持续影响
指标</t>
  </si>
  <si>
    <t>改善环境，净化空气</t>
  </si>
  <si>
    <t>显著提高</t>
  </si>
  <si>
    <t>满意度指标</t>
  </si>
  <si>
    <t>服务对象
满意度指标</t>
  </si>
  <si>
    <t>群众满意度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</si>
  <si>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</si>
  <si>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</si>
  <si>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</si>
  <si>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</si>
  <si>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</si>
  <si>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</si>
  <si>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</si>
  <si>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</si>
  <si>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</si>
  <si>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</si>
  <si>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</si>
  <si>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</si>
  <si>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</si>
  <si>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</si>
  <si>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城区防洪退耕还林补助</t>
  </si>
  <si>
    <t>任务4</t>
  </si>
  <si>
    <t>办公室维修及设备购置经费</t>
  </si>
  <si>
    <t>任务5</t>
  </si>
  <si>
    <t>业务费</t>
  </si>
  <si>
    <t>任务6</t>
  </si>
  <si>
    <t>省级重大林业有害生物监测示范点创建经费</t>
  </si>
  <si>
    <t>任务7</t>
  </si>
  <si>
    <t>办公室维修项目资金</t>
  </si>
  <si>
    <t>任务8</t>
  </si>
  <si>
    <t>封山禁牧工作经费</t>
  </si>
  <si>
    <t>金额合计</t>
  </si>
  <si>
    <t>年度
总体
目标</t>
  </si>
  <si>
    <t xml:space="preserve">
 目标1：完成人员经费正常发放；
 目标2：完成公用经费正常支出；
 目标3：按时完成城区防洪退耕还林补助兑现；
 目标4：完成办公室维修及设备购置的任务；
 目标5：完成业务费正常支出；
 目标6：完成省级重大林业有害生物监测示范点创建经费的正常支出；
 目标7：完成办公室维修任务；
 目标8：完成封山禁牧工作经费的正常支出。</t>
  </si>
  <si>
    <t>年
度
绩
效
指
标</t>
  </si>
  <si>
    <t>产出指标</t>
  </si>
  <si>
    <t xml:space="preserve"> 指标1：林业系统单位数量</t>
  </si>
  <si>
    <t>5个</t>
  </si>
  <si>
    <t xml:space="preserve"> 指标2：支出项目数量</t>
  </si>
  <si>
    <t xml:space="preserve"> 指标1：</t>
  </si>
  <si>
    <t xml:space="preserve"> 指标2：</t>
  </si>
  <si>
    <t xml:space="preserve"> ……</t>
  </si>
  <si>
    <t xml:space="preserve"> 指标1：实施时间</t>
  </si>
  <si>
    <t xml:space="preserve"> 指标1：预算规模（万元）</t>
  </si>
  <si>
    <t>效益指标</t>
  </si>
  <si>
    <t xml:space="preserve"> 指标1：提高工作效率，带动经济</t>
  </si>
  <si>
    <t xml:space="preserve"> 指标1：提升农民收入及职工工作积极性</t>
  </si>
  <si>
    <t xml:space="preserve"> 指标1：保持生态平衡</t>
  </si>
  <si>
    <t xml:space="preserve"> 指标1：改善工作生活环境，净化空气</t>
  </si>
  <si>
    <t xml:space="preserve"> 指标1：群众满意度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</si>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</sst>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9"/>
      <name val="Arial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0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2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26" borderId="25" applyNumberFormat="0" applyAlignment="0" applyProtection="0">
      <alignment vertical="center"/>
    </xf>
    <xf numFmtId="0" fontId="37" fillId="26" borderId="19" applyNumberFormat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20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</cellStyleXfs>
  <cellXfs count="19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3" borderId="5" xfId="0" applyFill="1" applyBorder="1"/>
    <xf numFmtId="0" fontId="0" fillId="0" borderId="5" xfId="0" applyNumberForma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5" borderId="5" xfId="0" applyFill="1" applyBorder="1"/>
    <xf numFmtId="0" fontId="0" fillId="4" borderId="5" xfId="0" applyFill="1" applyBorder="1"/>
    <xf numFmtId="0" fontId="0" fillId="0" borderId="0" xfId="0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right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2" fillId="0" borderId="16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Alignment="1">
      <alignment horizontal="center"/>
    </xf>
    <xf numFmtId="0" fontId="12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Font="1" applyFill="1"/>
    <xf numFmtId="4" fontId="15" fillId="0" borderId="16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/>
    </xf>
    <xf numFmtId="0" fontId="6" fillId="0" borderId="16" xfId="0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Font="1" applyBorder="1"/>
    <xf numFmtId="0" fontId="0" fillId="0" borderId="5" xfId="0" applyFont="1" applyFill="1" applyBorder="1"/>
    <xf numFmtId="2" fontId="14" fillId="0" borderId="5" xfId="0" applyNumberFormat="1" applyFont="1" applyFill="1" applyBorder="1" applyAlignment="1" applyProtection="1">
      <alignment horizontal="center" vertical="center"/>
    </xf>
    <xf numFmtId="4" fontId="0" fillId="0" borderId="16" xfId="0" applyNumberFormat="1" applyFont="1" applyFill="1" applyBorder="1" applyAlignment="1">
      <alignment horizontal="right" vertical="center" wrapText="1"/>
    </xf>
    <xf numFmtId="4" fontId="0" fillId="0" borderId="1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/>
    <xf numFmtId="0" fontId="0" fillId="0" borderId="13" xfId="0" applyBorder="1"/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zoomScale="70" zoomScaleNormal="70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93" t="s">
        <v>0</v>
      </c>
      <c r="B2" s="194"/>
      <c r="C2" s="194"/>
      <c r="D2" s="194"/>
    </row>
    <row r="3" ht="93.75" customHeight="1" spans="1:1">
      <c r="A3" s="195"/>
    </row>
    <row r="4" ht="81.75" customHeight="1" spans="1:1">
      <c r="A4" s="196" t="s">
        <v>1</v>
      </c>
    </row>
    <row r="5" ht="41.1" customHeight="1" spans="1:1">
      <c r="A5" s="196" t="s">
        <v>2</v>
      </c>
    </row>
    <row r="6" ht="36.95" customHeight="1" spans="1:1">
      <c r="A6" s="196" t="s">
        <v>3</v>
      </c>
    </row>
    <row r="7" ht="12.75" customHeight="1" spans="1:1">
      <c r="A7" s="197"/>
    </row>
    <row r="8" ht="12.75" customHeight="1" spans="1:1">
      <c r="A8" s="197"/>
    </row>
    <row r="9" ht="12.75" customHeight="1" spans="1:1">
      <c r="A9" s="197"/>
    </row>
    <row r="10" ht="12.75" customHeight="1" spans="1:1">
      <c r="A10" s="197"/>
    </row>
    <row r="11" ht="12.75" customHeight="1" spans="1:1">
      <c r="A11" s="197"/>
    </row>
    <row r="12" ht="12.75" customHeight="1" spans="1:1">
      <c r="A12" s="197"/>
    </row>
    <row r="13" ht="12.75" customHeight="1" spans="1:1">
      <c r="A13" s="19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zoomScale="85" zoomScaleNormal="85"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82" t="s">
        <v>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3" ht="24" customHeight="1" spans="1:12">
      <c r="A3" s="183" t="s">
        <v>5</v>
      </c>
      <c r="B3" s="183" t="s">
        <v>6</v>
      </c>
      <c r="C3" s="183"/>
      <c r="D3" s="183"/>
      <c r="E3" s="183"/>
      <c r="F3" s="183"/>
      <c r="G3" s="183"/>
      <c r="H3" s="183"/>
      <c r="I3" s="183"/>
      <c r="J3" s="183"/>
      <c r="K3" s="186" t="s">
        <v>7</v>
      </c>
      <c r="L3" s="186" t="s">
        <v>8</v>
      </c>
    </row>
    <row r="4" s="181" customFormat="1" ht="24.95" customHeight="1" spans="1:12">
      <c r="A4" s="184" t="s">
        <v>9</v>
      </c>
      <c r="B4" s="185" t="s">
        <v>10</v>
      </c>
      <c r="C4" s="185"/>
      <c r="D4" s="185"/>
      <c r="E4" s="185"/>
      <c r="F4" s="185"/>
      <c r="G4" s="185"/>
      <c r="H4" s="185"/>
      <c r="I4" s="185"/>
      <c r="J4" s="185"/>
      <c r="K4" s="184" t="s">
        <v>11</v>
      </c>
      <c r="L4" s="184"/>
    </row>
    <row r="5" s="181" customFormat="1" ht="24.95" customHeight="1" spans="1:12">
      <c r="A5" s="186" t="s">
        <v>12</v>
      </c>
      <c r="B5" s="187" t="s">
        <v>13</v>
      </c>
      <c r="C5" s="187"/>
      <c r="D5" s="187"/>
      <c r="E5" s="187"/>
      <c r="F5" s="187"/>
      <c r="G5" s="187"/>
      <c r="H5" s="187"/>
      <c r="I5" s="187"/>
      <c r="J5" s="187"/>
      <c r="K5" s="184" t="s">
        <v>11</v>
      </c>
      <c r="L5" s="186"/>
    </row>
    <row r="6" s="181" customFormat="1" ht="24.95" customHeight="1" spans="1:12">
      <c r="A6" s="186" t="s">
        <v>14</v>
      </c>
      <c r="B6" s="187" t="s">
        <v>15</v>
      </c>
      <c r="C6" s="187"/>
      <c r="D6" s="187"/>
      <c r="E6" s="187"/>
      <c r="F6" s="187"/>
      <c r="G6" s="187"/>
      <c r="H6" s="187"/>
      <c r="I6" s="187"/>
      <c r="J6" s="187"/>
      <c r="K6" s="184" t="s">
        <v>11</v>
      </c>
      <c r="L6" s="186"/>
    </row>
    <row r="7" s="181" customFormat="1" ht="24.95" customHeight="1" spans="1:12">
      <c r="A7" s="186" t="s">
        <v>16</v>
      </c>
      <c r="B7" s="187" t="s">
        <v>17</v>
      </c>
      <c r="C7" s="187"/>
      <c r="D7" s="187"/>
      <c r="E7" s="187"/>
      <c r="F7" s="187"/>
      <c r="G7" s="187"/>
      <c r="H7" s="187"/>
      <c r="I7" s="187"/>
      <c r="J7" s="187"/>
      <c r="K7" s="184" t="s">
        <v>11</v>
      </c>
      <c r="L7" s="186"/>
    </row>
    <row r="8" s="181" customFormat="1" ht="24.95" customHeight="1" spans="1:12">
      <c r="A8" s="186" t="s">
        <v>18</v>
      </c>
      <c r="B8" s="187" t="s">
        <v>19</v>
      </c>
      <c r="C8" s="187"/>
      <c r="D8" s="187"/>
      <c r="E8" s="187"/>
      <c r="F8" s="187"/>
      <c r="G8" s="187"/>
      <c r="H8" s="187"/>
      <c r="I8" s="187"/>
      <c r="J8" s="187"/>
      <c r="K8" s="184" t="s">
        <v>11</v>
      </c>
      <c r="L8" s="186"/>
    </row>
    <row r="9" s="181" customFormat="1" ht="24.95" customHeight="1" spans="1:12">
      <c r="A9" s="186" t="s">
        <v>20</v>
      </c>
      <c r="B9" s="187" t="s">
        <v>21</v>
      </c>
      <c r="C9" s="187"/>
      <c r="D9" s="187"/>
      <c r="E9" s="187"/>
      <c r="F9" s="187"/>
      <c r="G9" s="187"/>
      <c r="H9" s="187"/>
      <c r="I9" s="187"/>
      <c r="J9" s="187"/>
      <c r="K9" s="184" t="s">
        <v>11</v>
      </c>
      <c r="L9" s="186"/>
    </row>
    <row r="10" s="181" customFormat="1" ht="24.95" customHeight="1" spans="1:12">
      <c r="A10" s="186" t="s">
        <v>22</v>
      </c>
      <c r="B10" s="187" t="s">
        <v>23</v>
      </c>
      <c r="C10" s="187"/>
      <c r="D10" s="187"/>
      <c r="E10" s="187"/>
      <c r="F10" s="187"/>
      <c r="G10" s="187"/>
      <c r="H10" s="187"/>
      <c r="I10" s="187"/>
      <c r="J10" s="187"/>
      <c r="K10" s="184" t="s">
        <v>11</v>
      </c>
      <c r="L10" s="186"/>
    </row>
    <row r="11" s="181" customFormat="1" ht="24.95" customHeight="1" spans="1:12">
      <c r="A11" s="186" t="s">
        <v>24</v>
      </c>
      <c r="B11" s="187" t="s">
        <v>25</v>
      </c>
      <c r="C11" s="187"/>
      <c r="D11" s="187"/>
      <c r="E11" s="187"/>
      <c r="F11" s="187"/>
      <c r="G11" s="187"/>
      <c r="H11" s="187"/>
      <c r="I11" s="187"/>
      <c r="J11" s="187"/>
      <c r="K11" s="184" t="s">
        <v>11</v>
      </c>
      <c r="L11" s="186"/>
    </row>
    <row r="12" s="181" customFormat="1" ht="24.95" customHeight="1" spans="1:12">
      <c r="A12" s="186" t="s">
        <v>26</v>
      </c>
      <c r="B12" s="187" t="s">
        <v>27</v>
      </c>
      <c r="C12" s="187"/>
      <c r="D12" s="187"/>
      <c r="E12" s="187"/>
      <c r="F12" s="187"/>
      <c r="G12" s="187"/>
      <c r="H12" s="187"/>
      <c r="I12" s="187"/>
      <c r="J12" s="187"/>
      <c r="K12" s="184" t="s">
        <v>28</v>
      </c>
      <c r="L12" s="189" t="s">
        <v>29</v>
      </c>
    </row>
    <row r="13" s="181" customFormat="1" ht="24.95" customHeight="1" spans="1:12">
      <c r="A13" s="186" t="s">
        <v>30</v>
      </c>
      <c r="B13" s="187" t="s">
        <v>31</v>
      </c>
      <c r="C13" s="187"/>
      <c r="D13" s="187"/>
      <c r="E13" s="187"/>
      <c r="F13" s="187"/>
      <c r="G13" s="187"/>
      <c r="H13" s="187"/>
      <c r="I13" s="187"/>
      <c r="J13" s="187"/>
      <c r="K13" s="184" t="s">
        <v>11</v>
      </c>
      <c r="L13" s="186"/>
    </row>
    <row r="14" s="181" customFormat="1" ht="24.95" customHeight="1" spans="1:12">
      <c r="A14" s="186" t="s">
        <v>32</v>
      </c>
      <c r="B14" s="187" t="s">
        <v>33</v>
      </c>
      <c r="C14" s="187"/>
      <c r="D14" s="187"/>
      <c r="E14" s="187"/>
      <c r="F14" s="187"/>
      <c r="G14" s="187"/>
      <c r="H14" s="187"/>
      <c r="I14" s="187"/>
      <c r="J14" s="187"/>
      <c r="K14" s="184" t="s">
        <v>28</v>
      </c>
      <c r="L14" s="189" t="s">
        <v>34</v>
      </c>
    </row>
    <row r="15" s="181" customFormat="1" ht="24.95" customHeight="1" spans="1:12">
      <c r="A15" s="186" t="s">
        <v>35</v>
      </c>
      <c r="B15" s="187" t="s">
        <v>36</v>
      </c>
      <c r="C15" s="187"/>
      <c r="D15" s="187"/>
      <c r="E15" s="187"/>
      <c r="F15" s="187"/>
      <c r="G15" s="187"/>
      <c r="H15" s="187"/>
      <c r="I15" s="187"/>
      <c r="J15" s="187"/>
      <c r="K15" s="184" t="s">
        <v>28</v>
      </c>
      <c r="L15" s="189" t="s">
        <v>37</v>
      </c>
    </row>
    <row r="16" ht="24.95" customHeight="1" spans="1:12">
      <c r="A16" s="186" t="s">
        <v>38</v>
      </c>
      <c r="B16" s="188" t="s">
        <v>39</v>
      </c>
      <c r="C16" s="188"/>
      <c r="D16" s="188"/>
      <c r="E16" s="188"/>
      <c r="F16" s="188"/>
      <c r="G16" s="188"/>
      <c r="H16" s="188"/>
      <c r="I16" s="188"/>
      <c r="J16" s="188"/>
      <c r="K16" s="184" t="s">
        <v>11</v>
      </c>
      <c r="L16" s="190"/>
    </row>
    <row r="17" ht="24.95" customHeight="1" spans="1:12">
      <c r="A17" s="186" t="s">
        <v>40</v>
      </c>
      <c r="B17" s="187" t="s">
        <v>41</v>
      </c>
      <c r="C17" s="187"/>
      <c r="D17" s="187"/>
      <c r="E17" s="187"/>
      <c r="F17" s="187"/>
      <c r="G17" s="187"/>
      <c r="H17" s="187"/>
      <c r="I17" s="187"/>
      <c r="J17" s="187"/>
      <c r="K17" s="184" t="s">
        <v>11</v>
      </c>
      <c r="L17" s="191"/>
    </row>
    <row r="18" ht="24.95" customHeight="1" spans="1:12">
      <c r="A18" s="186" t="s">
        <v>42</v>
      </c>
      <c r="B18" s="187" t="s">
        <v>43</v>
      </c>
      <c r="C18" s="187"/>
      <c r="D18" s="187"/>
      <c r="E18" s="187"/>
      <c r="F18" s="187"/>
      <c r="G18" s="187"/>
      <c r="H18" s="187"/>
      <c r="I18" s="187"/>
      <c r="J18" s="187"/>
      <c r="K18" s="184" t="s">
        <v>11</v>
      </c>
      <c r="L18" s="192"/>
    </row>
    <row r="19" ht="24.95" customHeight="1" spans="1:12">
      <c r="A19" s="186" t="s">
        <v>44</v>
      </c>
      <c r="B19" s="187" t="s">
        <v>45</v>
      </c>
      <c r="C19" s="187"/>
      <c r="D19" s="187"/>
      <c r="E19" s="187"/>
      <c r="F19" s="187"/>
      <c r="G19" s="187"/>
      <c r="H19" s="187"/>
      <c r="I19" s="187"/>
      <c r="J19" s="187"/>
      <c r="K19" s="184" t="s">
        <v>28</v>
      </c>
      <c r="L19" s="189" t="s">
        <v>29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zoomScale="85" zoomScaleNormal="85" workbookViewId="0">
      <selection activeCell="C10" sqref="C10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13" t="s">
        <v>9</v>
      </c>
      <c r="B1" s="114"/>
      <c r="C1" s="114"/>
      <c r="D1" s="114"/>
      <c r="E1" s="114"/>
      <c r="F1" s="115"/>
    </row>
    <row r="2" ht="22.5" customHeight="1" spans="1:8">
      <c r="A2" s="116" t="s">
        <v>10</v>
      </c>
      <c r="B2" s="116"/>
      <c r="C2" s="116"/>
      <c r="D2" s="116"/>
      <c r="E2" s="116"/>
      <c r="F2" s="116"/>
      <c r="G2" s="116"/>
      <c r="H2" s="116"/>
    </row>
    <row r="3" ht="22.5" customHeight="1" spans="1:8">
      <c r="A3" s="117"/>
      <c r="B3" s="117"/>
      <c r="C3" s="118"/>
      <c r="D3" s="118"/>
      <c r="E3" s="119"/>
      <c r="H3" s="120" t="s">
        <v>47</v>
      </c>
    </row>
    <row r="4" ht="22.5" customHeight="1" spans="1:8">
      <c r="A4" s="121" t="s">
        <v>48</v>
      </c>
      <c r="B4" s="176"/>
      <c r="C4" s="121" t="s">
        <v>49</v>
      </c>
      <c r="D4" s="121"/>
      <c r="E4" s="121"/>
      <c r="F4" s="121"/>
      <c r="G4" s="121"/>
      <c r="H4" s="121"/>
    </row>
    <row r="5" ht="22.5" customHeight="1" spans="1:8">
      <c r="A5" s="121" t="s">
        <v>50</v>
      </c>
      <c r="B5" s="176" t="s">
        <v>51</v>
      </c>
      <c r="C5" s="121" t="s">
        <v>52</v>
      </c>
      <c r="D5" s="122" t="s">
        <v>51</v>
      </c>
      <c r="E5" s="121" t="s">
        <v>53</v>
      </c>
      <c r="F5" s="121" t="s">
        <v>51</v>
      </c>
      <c r="G5" s="121" t="s">
        <v>54</v>
      </c>
      <c r="H5" s="121" t="s">
        <v>51</v>
      </c>
    </row>
    <row r="6" ht="22.5" customHeight="1" spans="1:8">
      <c r="A6" s="154" t="s">
        <v>55</v>
      </c>
      <c r="B6" s="126">
        <f>B7</f>
        <v>1989.6</v>
      </c>
      <c r="C6" s="177" t="s">
        <v>55</v>
      </c>
      <c r="D6" s="155">
        <f>D17+D19</f>
        <v>1989.6</v>
      </c>
      <c r="E6" s="178" t="s">
        <v>55</v>
      </c>
      <c r="F6" s="155">
        <f>F38</f>
        <v>1989.6</v>
      </c>
      <c r="G6" s="178" t="s">
        <v>55</v>
      </c>
      <c r="H6" s="155">
        <f>H38</f>
        <v>1989.6</v>
      </c>
    </row>
    <row r="7" ht="22.5" customHeight="1" spans="1:8">
      <c r="A7" s="123" t="s">
        <v>56</v>
      </c>
      <c r="B7" s="126">
        <f>B8</f>
        <v>1989.6</v>
      </c>
      <c r="C7" s="156" t="s">
        <v>57</v>
      </c>
      <c r="D7" s="126"/>
      <c r="E7" s="128" t="s">
        <v>58</v>
      </c>
      <c r="F7" s="126"/>
      <c r="G7" s="128" t="s">
        <v>59</v>
      </c>
      <c r="H7" s="126">
        <v>177.74</v>
      </c>
    </row>
    <row r="8" ht="22.5" customHeight="1" spans="1:8">
      <c r="A8" s="123" t="s">
        <v>60</v>
      </c>
      <c r="B8" s="126">
        <v>1989.6</v>
      </c>
      <c r="C8" s="156" t="s">
        <v>61</v>
      </c>
      <c r="D8" s="126"/>
      <c r="E8" s="128" t="s">
        <v>62</v>
      </c>
      <c r="F8" s="126">
        <v>1828.44</v>
      </c>
      <c r="G8" s="128" t="s">
        <v>63</v>
      </c>
      <c r="H8" s="126">
        <v>16.6</v>
      </c>
    </row>
    <row r="9" ht="22.5" customHeight="1" spans="1:8">
      <c r="A9" s="157" t="s">
        <v>64</v>
      </c>
      <c r="B9" s="126"/>
      <c r="C9" s="156" t="s">
        <v>65</v>
      </c>
      <c r="D9" s="126"/>
      <c r="E9" s="128" t="s">
        <v>66</v>
      </c>
      <c r="F9" s="126">
        <v>60.42</v>
      </c>
      <c r="G9" s="128" t="s">
        <v>67</v>
      </c>
      <c r="H9" s="126">
        <v>40</v>
      </c>
    </row>
    <row r="10" ht="22.5" customHeight="1" spans="1:8">
      <c r="A10" s="123" t="s">
        <v>68</v>
      </c>
      <c r="B10" s="126"/>
      <c r="C10" s="156" t="s">
        <v>69</v>
      </c>
      <c r="D10" s="126"/>
      <c r="E10" s="128" t="s">
        <v>70</v>
      </c>
      <c r="F10" s="126">
        <v>27.74</v>
      </c>
      <c r="G10" s="128" t="s">
        <v>71</v>
      </c>
      <c r="H10" s="126"/>
    </row>
    <row r="11" ht="22.5" customHeight="1" spans="1:8">
      <c r="A11" s="123" t="s">
        <v>72</v>
      </c>
      <c r="B11" s="126"/>
      <c r="C11" s="156" t="s">
        <v>73</v>
      </c>
      <c r="D11" s="126"/>
      <c r="E11" s="128" t="s">
        <v>74</v>
      </c>
      <c r="F11" s="126"/>
      <c r="G11" s="128" t="s">
        <v>75</v>
      </c>
      <c r="H11" s="126">
        <v>1709.52</v>
      </c>
    </row>
    <row r="12" ht="22.5" customHeight="1" spans="1:8">
      <c r="A12" s="123" t="s">
        <v>76</v>
      </c>
      <c r="B12" s="126"/>
      <c r="C12" s="156" t="s">
        <v>77</v>
      </c>
      <c r="D12" s="126"/>
      <c r="E12" s="128" t="s">
        <v>78</v>
      </c>
      <c r="F12" s="126"/>
      <c r="G12" s="128" t="s">
        <v>79</v>
      </c>
      <c r="H12" s="126">
        <v>15</v>
      </c>
    </row>
    <row r="13" ht="22.5" customHeight="1" spans="1:8">
      <c r="A13" s="123" t="s">
        <v>80</v>
      </c>
      <c r="B13" s="126"/>
      <c r="C13" s="156" t="s">
        <v>81</v>
      </c>
      <c r="D13" s="126"/>
      <c r="E13" s="128" t="s">
        <v>62</v>
      </c>
      <c r="F13" s="126"/>
      <c r="G13" s="128" t="s">
        <v>82</v>
      </c>
      <c r="H13" s="126"/>
    </row>
    <row r="14" ht="22.5" customHeight="1" spans="1:8">
      <c r="A14" s="123" t="s">
        <v>83</v>
      </c>
      <c r="B14" s="126"/>
      <c r="C14" s="156" t="s">
        <v>84</v>
      </c>
      <c r="D14" s="126"/>
      <c r="E14" s="128" t="s">
        <v>66</v>
      </c>
      <c r="F14" s="126">
        <v>15</v>
      </c>
      <c r="G14" s="128" t="s">
        <v>85</v>
      </c>
      <c r="H14" s="126"/>
    </row>
    <row r="15" ht="22.5" customHeight="1" spans="1:8">
      <c r="A15" s="123" t="s">
        <v>86</v>
      </c>
      <c r="B15" s="126"/>
      <c r="C15" s="156" t="s">
        <v>87</v>
      </c>
      <c r="D15" s="126"/>
      <c r="E15" s="128" t="s">
        <v>88</v>
      </c>
      <c r="F15" s="126">
        <v>3</v>
      </c>
      <c r="G15" s="128" t="s">
        <v>89</v>
      </c>
      <c r="H15" s="126">
        <v>30.74</v>
      </c>
    </row>
    <row r="16" ht="22.5" customHeight="1" spans="1:8">
      <c r="A16" s="158" t="s">
        <v>90</v>
      </c>
      <c r="B16" s="126"/>
      <c r="C16" s="156" t="s">
        <v>91</v>
      </c>
      <c r="D16" s="126"/>
      <c r="E16" s="128" t="s">
        <v>92</v>
      </c>
      <c r="F16" s="126"/>
      <c r="G16" s="128" t="s">
        <v>93</v>
      </c>
      <c r="H16" s="126"/>
    </row>
    <row r="17" ht="22.5" customHeight="1" spans="1:8">
      <c r="A17" s="158" t="s">
        <v>94</v>
      </c>
      <c r="B17" s="126"/>
      <c r="C17" s="156" t="s">
        <v>95</v>
      </c>
      <c r="D17" s="126">
        <v>3</v>
      </c>
      <c r="E17" s="128" t="s">
        <v>96</v>
      </c>
      <c r="F17" s="126"/>
      <c r="G17" s="128" t="s">
        <v>97</v>
      </c>
      <c r="H17" s="126"/>
    </row>
    <row r="18" ht="22.5" customHeight="1" spans="1:8">
      <c r="A18" s="158"/>
      <c r="B18" s="124"/>
      <c r="C18" s="156" t="s">
        <v>98</v>
      </c>
      <c r="D18" s="126"/>
      <c r="E18" s="128" t="s">
        <v>99</v>
      </c>
      <c r="F18" s="126">
        <v>55</v>
      </c>
      <c r="G18" s="128" t="s">
        <v>100</v>
      </c>
      <c r="H18" s="126"/>
    </row>
    <row r="19" ht="22.5" customHeight="1" spans="1:8">
      <c r="A19" s="130"/>
      <c r="B19" s="131"/>
      <c r="C19" s="156" t="s">
        <v>101</v>
      </c>
      <c r="D19" s="126">
        <v>1986.6</v>
      </c>
      <c r="E19" s="128" t="s">
        <v>102</v>
      </c>
      <c r="F19" s="126"/>
      <c r="G19" s="128" t="s">
        <v>103</v>
      </c>
      <c r="H19" s="126"/>
    </row>
    <row r="20" ht="22.5" customHeight="1" spans="1:8">
      <c r="A20" s="130"/>
      <c r="B20" s="124"/>
      <c r="C20" s="156" t="s">
        <v>104</v>
      </c>
      <c r="D20" s="126"/>
      <c r="E20" s="128" t="s">
        <v>105</v>
      </c>
      <c r="F20" s="126"/>
      <c r="G20" s="128" t="s">
        <v>106</v>
      </c>
      <c r="H20" s="126"/>
    </row>
    <row r="21" ht="22.5" customHeight="1" spans="1:8">
      <c r="A21" s="73"/>
      <c r="B21" s="124"/>
      <c r="C21" s="156" t="s">
        <v>107</v>
      </c>
      <c r="D21" s="126"/>
      <c r="E21" s="128" t="s">
        <v>108</v>
      </c>
      <c r="F21" s="126"/>
      <c r="G21" s="128" t="s">
        <v>109</v>
      </c>
      <c r="H21" s="126"/>
    </row>
    <row r="22" ht="22.5" customHeight="1" spans="1:8">
      <c r="A22" s="92"/>
      <c r="B22" s="124"/>
      <c r="C22" s="156" t="s">
        <v>110</v>
      </c>
      <c r="D22" s="126"/>
      <c r="E22" s="128" t="s">
        <v>111</v>
      </c>
      <c r="F22" s="126"/>
      <c r="G22" s="128"/>
      <c r="H22" s="126"/>
    </row>
    <row r="23" ht="22.5" customHeight="1" spans="1:8">
      <c r="A23" s="159"/>
      <c r="B23" s="124"/>
      <c r="C23" s="156" t="s">
        <v>112</v>
      </c>
      <c r="D23" s="126"/>
      <c r="E23" s="132" t="s">
        <v>113</v>
      </c>
      <c r="F23" s="126"/>
      <c r="G23" s="132"/>
      <c r="H23" s="126"/>
    </row>
    <row r="24" ht="22.5" customHeight="1" spans="1:8">
      <c r="A24" s="159"/>
      <c r="B24" s="124"/>
      <c r="C24" s="156" t="s">
        <v>114</v>
      </c>
      <c r="D24" s="126"/>
      <c r="E24" s="132" t="s">
        <v>115</v>
      </c>
      <c r="F24" s="126"/>
      <c r="G24" s="132"/>
      <c r="H24" s="126"/>
    </row>
    <row r="25" ht="22.5" customHeight="1" spans="1:8">
      <c r="A25" s="159"/>
      <c r="B25" s="124"/>
      <c r="C25" s="156" t="s">
        <v>116</v>
      </c>
      <c r="D25" s="126"/>
      <c r="E25" s="132" t="s">
        <v>117</v>
      </c>
      <c r="F25" s="126"/>
      <c r="G25" s="132"/>
      <c r="H25" s="126"/>
    </row>
    <row r="26" ht="22.5" customHeight="1" spans="1:8">
      <c r="A26" s="159"/>
      <c r="B26" s="124"/>
      <c r="C26" s="156" t="s">
        <v>118</v>
      </c>
      <c r="D26" s="126"/>
      <c r="E26" s="132"/>
      <c r="F26" s="126"/>
      <c r="G26" s="132"/>
      <c r="H26" s="126"/>
    </row>
    <row r="27" ht="22.5" customHeight="1" spans="1:8">
      <c r="A27" s="92"/>
      <c r="B27" s="131"/>
      <c r="C27" s="156" t="s">
        <v>119</v>
      </c>
      <c r="D27" s="126"/>
      <c r="E27" s="128"/>
      <c r="F27" s="126"/>
      <c r="G27" s="128"/>
      <c r="H27" s="126"/>
    </row>
    <row r="28" ht="22.5" customHeight="1" spans="1:8">
      <c r="A28" s="159"/>
      <c r="B28" s="124"/>
      <c r="C28" s="156" t="s">
        <v>120</v>
      </c>
      <c r="D28" s="126"/>
      <c r="E28" s="128"/>
      <c r="F28" s="126"/>
      <c r="G28" s="128"/>
      <c r="H28" s="126"/>
    </row>
    <row r="29" ht="22.5" customHeight="1" spans="1:8">
      <c r="A29" s="92"/>
      <c r="B29" s="131"/>
      <c r="C29" s="156" t="s">
        <v>121</v>
      </c>
      <c r="D29" s="126"/>
      <c r="E29" s="128"/>
      <c r="F29" s="126"/>
      <c r="G29" s="128"/>
      <c r="H29" s="126"/>
    </row>
    <row r="30" ht="22.5" customHeight="1" spans="1:8">
      <c r="A30" s="92"/>
      <c r="B30" s="124"/>
      <c r="C30" s="156" t="s">
        <v>122</v>
      </c>
      <c r="D30" s="126"/>
      <c r="E30" s="128"/>
      <c r="F30" s="126"/>
      <c r="G30" s="128"/>
      <c r="H30" s="126"/>
    </row>
    <row r="31" ht="22.5" customHeight="1" spans="1:8">
      <c r="A31" s="92"/>
      <c r="B31" s="124"/>
      <c r="C31" s="156" t="s">
        <v>123</v>
      </c>
      <c r="D31" s="126"/>
      <c r="E31" s="128"/>
      <c r="F31" s="126"/>
      <c r="G31" s="128"/>
      <c r="H31" s="126"/>
    </row>
    <row r="32" ht="22.5" customHeight="1" spans="1:8">
      <c r="A32" s="92"/>
      <c r="B32" s="124"/>
      <c r="C32" s="156" t="s">
        <v>124</v>
      </c>
      <c r="D32" s="126"/>
      <c r="E32" s="128"/>
      <c r="F32" s="126"/>
      <c r="G32" s="128"/>
      <c r="H32" s="126"/>
    </row>
    <row r="33" ht="22.5" customHeight="1" spans="1:8">
      <c r="A33" s="92"/>
      <c r="B33" s="124"/>
      <c r="C33" s="156" t="s">
        <v>125</v>
      </c>
      <c r="D33" s="126"/>
      <c r="E33" s="128"/>
      <c r="F33" s="126"/>
      <c r="G33" s="128"/>
      <c r="H33" s="126"/>
    </row>
    <row r="34" ht="22.5" customHeight="1" spans="1:8">
      <c r="A34" s="73"/>
      <c r="B34" s="124"/>
      <c r="C34" s="156" t="s">
        <v>126</v>
      </c>
      <c r="D34" s="126"/>
      <c r="E34" s="128"/>
      <c r="F34" s="126"/>
      <c r="G34" s="128"/>
      <c r="H34" s="126"/>
    </row>
    <row r="35" ht="22.5" customHeight="1" spans="1:8">
      <c r="A35" s="92"/>
      <c r="B35" s="124"/>
      <c r="C35" s="156" t="s">
        <v>127</v>
      </c>
      <c r="D35" s="126"/>
      <c r="E35" s="128"/>
      <c r="F35" s="126"/>
      <c r="G35" s="128"/>
      <c r="H35" s="126"/>
    </row>
    <row r="36" ht="22.5" customHeight="1" spans="1:8">
      <c r="A36" s="92"/>
      <c r="B36" s="124"/>
      <c r="C36" s="125"/>
      <c r="D36" s="133"/>
      <c r="E36" s="128"/>
      <c r="F36" s="126"/>
      <c r="G36" s="128"/>
      <c r="H36" s="126"/>
    </row>
    <row r="37" ht="26.25" customHeight="1" spans="1:8">
      <c r="A37" s="92"/>
      <c r="B37" s="124"/>
      <c r="C37" s="125"/>
      <c r="D37" s="133"/>
      <c r="E37" s="128"/>
      <c r="F37" s="134"/>
      <c r="G37" s="128"/>
      <c r="H37" s="134"/>
    </row>
    <row r="38" ht="22.5" customHeight="1" spans="1:8">
      <c r="A38" s="122" t="s">
        <v>128</v>
      </c>
      <c r="B38" s="131">
        <f>B6</f>
        <v>1989.6</v>
      </c>
      <c r="C38" s="122" t="s">
        <v>129</v>
      </c>
      <c r="D38" s="179">
        <f>D6</f>
        <v>1989.6</v>
      </c>
      <c r="E38" s="122" t="s">
        <v>129</v>
      </c>
      <c r="F38" s="134">
        <f>SUM(F8:F37)</f>
        <v>1989.6</v>
      </c>
      <c r="G38" s="122" t="s">
        <v>129</v>
      </c>
      <c r="H38" s="134">
        <f>SUM(H7:H37)</f>
        <v>1989.6</v>
      </c>
    </row>
    <row r="39" ht="22.5" customHeight="1" spans="1:8">
      <c r="A39" s="112" t="s">
        <v>130</v>
      </c>
      <c r="B39" s="124"/>
      <c r="C39" s="158" t="s">
        <v>131</v>
      </c>
      <c r="D39" s="133"/>
      <c r="E39" s="158" t="s">
        <v>131</v>
      </c>
      <c r="F39" s="134"/>
      <c r="G39" s="158" t="s">
        <v>131</v>
      </c>
      <c r="H39" s="134"/>
    </row>
    <row r="40" ht="22.5" customHeight="1" spans="1:8">
      <c r="A40" s="112" t="s">
        <v>132</v>
      </c>
      <c r="B40" s="124"/>
      <c r="C40" s="127" t="s">
        <v>133</v>
      </c>
      <c r="D40" s="126"/>
      <c r="E40" s="127" t="s">
        <v>133</v>
      </c>
      <c r="F40" s="126"/>
      <c r="G40" s="127" t="s">
        <v>133</v>
      </c>
      <c r="H40" s="126"/>
    </row>
    <row r="41" ht="22.5" customHeight="1" spans="1:8">
      <c r="A41" s="112" t="s">
        <v>134</v>
      </c>
      <c r="B41" s="180"/>
      <c r="C41" s="162"/>
      <c r="D41" s="133"/>
      <c r="E41" s="92"/>
      <c r="F41" s="133"/>
      <c r="G41" s="92"/>
      <c r="H41" s="133"/>
    </row>
    <row r="42" ht="22.5" customHeight="1" spans="1:8">
      <c r="A42" s="112" t="s">
        <v>135</v>
      </c>
      <c r="B42" s="124"/>
      <c r="C42" s="162"/>
      <c r="D42" s="133"/>
      <c r="E42" s="73"/>
      <c r="F42" s="133"/>
      <c r="G42" s="73"/>
      <c r="H42" s="133"/>
    </row>
    <row r="43" ht="22.5" customHeight="1" spans="1:8">
      <c r="A43" s="112" t="s">
        <v>136</v>
      </c>
      <c r="B43" s="124"/>
      <c r="C43" s="162"/>
      <c r="D43" s="163"/>
      <c r="E43" s="92"/>
      <c r="F43" s="133"/>
      <c r="G43" s="92"/>
      <c r="H43" s="133"/>
    </row>
    <row r="44" ht="21" customHeight="1" spans="1:8">
      <c r="A44" s="92"/>
      <c r="B44" s="124"/>
      <c r="C44" s="73"/>
      <c r="D44" s="163"/>
      <c r="E44" s="73"/>
      <c r="F44" s="163"/>
      <c r="G44" s="73"/>
      <c r="H44" s="163"/>
    </row>
    <row r="45" ht="22.5" customHeight="1" spans="1:8">
      <c r="A45" s="121" t="s">
        <v>137</v>
      </c>
      <c r="B45" s="131">
        <f>B38</f>
        <v>1989.6</v>
      </c>
      <c r="C45" s="166" t="s">
        <v>138</v>
      </c>
      <c r="D45" s="163">
        <f>D38</f>
        <v>1989.6</v>
      </c>
      <c r="E45" s="121" t="s">
        <v>138</v>
      </c>
      <c r="F45" s="126">
        <f>F38</f>
        <v>1989.6</v>
      </c>
      <c r="G45" s="121" t="s">
        <v>138</v>
      </c>
      <c r="H45" s="126">
        <f>H38</f>
        <v>1989.6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zoomScale="115" zoomScaleNormal="115" topLeftCell="A2" workbookViewId="0">
      <selection activeCell="D6" sqref="D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49" t="s">
        <v>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69"/>
    </row>
    <row r="3" ht="21.75" customHeight="1" spans="14:14">
      <c r="N3" s="93" t="s">
        <v>47</v>
      </c>
    </row>
    <row r="4" ht="18" customHeight="1" spans="1:14">
      <c r="A4" s="55" t="s">
        <v>139</v>
      </c>
      <c r="B4" s="55" t="s">
        <v>140</v>
      </c>
      <c r="C4" s="170" t="s">
        <v>141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5"/>
    </row>
    <row r="5" ht="22.5" customHeight="1" spans="1:14">
      <c r="A5" s="55"/>
      <c r="B5" s="55"/>
      <c r="C5" s="60" t="s">
        <v>142</v>
      </c>
      <c r="D5" s="60" t="s">
        <v>143</v>
      </c>
      <c r="E5" s="60"/>
      <c r="F5" s="60" t="s">
        <v>144</v>
      </c>
      <c r="G5" s="60" t="s">
        <v>145</v>
      </c>
      <c r="H5" s="60" t="s">
        <v>146</v>
      </c>
      <c r="I5" s="60" t="s">
        <v>147</v>
      </c>
      <c r="J5" s="60" t="s">
        <v>148</v>
      </c>
      <c r="K5" s="60" t="s">
        <v>130</v>
      </c>
      <c r="L5" s="60" t="s">
        <v>134</v>
      </c>
      <c r="M5" s="60" t="s">
        <v>132</v>
      </c>
      <c r="N5" s="60" t="s">
        <v>149</v>
      </c>
    </row>
    <row r="6" ht="33.95" customHeight="1" spans="1:14">
      <c r="A6" s="55"/>
      <c r="B6" s="55"/>
      <c r="C6" s="60"/>
      <c r="D6" s="60" t="s">
        <v>150</v>
      </c>
      <c r="E6" s="60" t="s">
        <v>151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102" t="s">
        <v>152</v>
      </c>
      <c r="B7" s="103" t="s">
        <v>142</v>
      </c>
      <c r="C7" s="167">
        <f t="shared" ref="C7:D12" si="0">D7</f>
        <v>1989.6</v>
      </c>
      <c r="D7" s="167">
        <f t="shared" si="0"/>
        <v>1989.6</v>
      </c>
      <c r="E7" s="167">
        <f>E8+E9+E10+E11+E12</f>
        <v>1989.6</v>
      </c>
      <c r="F7" s="172"/>
      <c r="G7" s="90"/>
      <c r="H7" s="90"/>
      <c r="I7" s="90"/>
      <c r="J7" s="90"/>
      <c r="K7" s="90"/>
      <c r="L7" s="90"/>
      <c r="M7" s="90"/>
      <c r="N7" s="90"/>
    </row>
    <row r="8" customHeight="1" spans="1:14">
      <c r="A8" s="107">
        <v>605001</v>
      </c>
      <c r="B8" s="108" t="s">
        <v>153</v>
      </c>
      <c r="C8" s="167">
        <f t="shared" si="0"/>
        <v>244.01</v>
      </c>
      <c r="D8" s="167">
        <f t="shared" si="0"/>
        <v>244.01</v>
      </c>
      <c r="E8" s="167">
        <v>244.01</v>
      </c>
      <c r="F8" s="165"/>
      <c r="G8" s="73"/>
      <c r="H8" s="73"/>
      <c r="I8" s="73"/>
      <c r="J8" s="73"/>
      <c r="K8" s="73"/>
      <c r="L8" s="73"/>
      <c r="M8" s="73"/>
      <c r="N8" s="73"/>
    </row>
    <row r="9" customHeight="1" spans="1:14">
      <c r="A9" s="107">
        <v>605008</v>
      </c>
      <c r="B9" s="108" t="s">
        <v>154</v>
      </c>
      <c r="C9" s="167">
        <f t="shared" si="0"/>
        <v>626.7</v>
      </c>
      <c r="D9" s="167">
        <f t="shared" si="0"/>
        <v>626.7</v>
      </c>
      <c r="E9" s="167">
        <v>626.7</v>
      </c>
      <c r="F9" s="165"/>
      <c r="G9" s="73"/>
      <c r="H9" s="73"/>
      <c r="I9" s="92"/>
      <c r="J9" s="92"/>
      <c r="K9" s="92"/>
      <c r="L9" s="92"/>
      <c r="M9" s="73"/>
      <c r="N9" s="73"/>
    </row>
    <row r="10" customHeight="1" spans="1:14">
      <c r="A10" s="107">
        <v>605006</v>
      </c>
      <c r="B10" s="108" t="s">
        <v>155</v>
      </c>
      <c r="C10" s="167">
        <f t="shared" si="0"/>
        <v>380.86</v>
      </c>
      <c r="D10" s="167">
        <f t="shared" si="0"/>
        <v>380.86</v>
      </c>
      <c r="E10" s="167">
        <v>380.86</v>
      </c>
      <c r="F10" s="165"/>
      <c r="G10" s="92"/>
      <c r="H10" s="92"/>
      <c r="I10" s="92"/>
      <c r="J10" s="92"/>
      <c r="K10" s="92"/>
      <c r="L10" s="92"/>
      <c r="M10" s="73"/>
      <c r="N10" s="73"/>
    </row>
    <row r="11" customHeight="1" spans="1:14">
      <c r="A11" s="109">
        <v>605012</v>
      </c>
      <c r="B11" s="110" t="s">
        <v>156</v>
      </c>
      <c r="C11" s="167">
        <f t="shared" si="0"/>
        <v>420.98</v>
      </c>
      <c r="D11" s="167">
        <f t="shared" si="0"/>
        <v>420.98</v>
      </c>
      <c r="E11" s="168">
        <v>420.98</v>
      </c>
      <c r="F11" s="173"/>
      <c r="G11" s="174"/>
      <c r="H11" s="174"/>
      <c r="I11" s="174"/>
      <c r="J11" s="174"/>
      <c r="K11" s="174"/>
      <c r="L11" s="174"/>
      <c r="M11" s="153"/>
      <c r="N11" s="153"/>
    </row>
    <row r="12" customHeight="1" spans="1:14">
      <c r="A12" s="109">
        <v>605011</v>
      </c>
      <c r="B12" s="110" t="s">
        <v>157</v>
      </c>
      <c r="C12" s="167">
        <f t="shared" si="0"/>
        <v>317.05</v>
      </c>
      <c r="D12" s="167">
        <f t="shared" si="0"/>
        <v>317.05</v>
      </c>
      <c r="E12" s="134">
        <v>317.05</v>
      </c>
      <c r="F12" s="165"/>
      <c r="G12" s="92"/>
      <c r="H12" s="92"/>
      <c r="I12" s="92"/>
      <c r="J12" s="92"/>
      <c r="K12" s="92"/>
      <c r="L12" s="92"/>
      <c r="M12" s="73"/>
      <c r="N12" s="73"/>
    </row>
    <row r="13" customHeight="1" spans="2:15">
      <c r="B13" s="53"/>
      <c r="C13" s="53"/>
      <c r="D13" s="53"/>
      <c r="E13" s="53"/>
      <c r="F13" s="53"/>
      <c r="G13" s="53"/>
      <c r="M13" s="53"/>
      <c r="N13" s="53"/>
      <c r="O13" s="53"/>
    </row>
    <row r="14" customHeight="1" spans="3:15">
      <c r="C14" s="53"/>
      <c r="D14" s="53"/>
      <c r="E14" s="53"/>
      <c r="M14" s="53"/>
      <c r="N14" s="53"/>
      <c r="O14" s="53"/>
    </row>
    <row r="15" customHeight="1" spans="3:15">
      <c r="C15" s="53"/>
      <c r="D15" s="53"/>
      <c r="E15" s="53"/>
      <c r="F15" s="53"/>
      <c r="K15" s="53"/>
      <c r="M15" s="53"/>
      <c r="N15" s="53"/>
      <c r="O15" s="53"/>
    </row>
    <row r="16" customHeight="1" spans="6:15">
      <c r="F16" s="53"/>
      <c r="L16" s="53"/>
      <c r="M16" s="53"/>
      <c r="N16" s="53"/>
      <c r="O16" s="53"/>
    </row>
    <row r="17" customHeight="1" spans="12:15">
      <c r="L17" s="53"/>
      <c r="M17" s="53"/>
      <c r="N17" s="53"/>
      <c r="O17" s="53"/>
    </row>
    <row r="18" customHeight="1" spans="12:14">
      <c r="L18" s="53"/>
      <c r="N18" s="53"/>
    </row>
    <row r="19" customHeight="1" spans="12:14">
      <c r="L19" s="53"/>
      <c r="M19" s="53"/>
      <c r="N19" s="53"/>
    </row>
    <row r="20" customHeight="1" spans="13:14">
      <c r="M20" s="53"/>
      <c r="N20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B11" sqref="B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35.25" customHeight="1" spans="1:13">
      <c r="A2" s="149" t="s">
        <v>15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69"/>
    </row>
    <row r="3" ht="21.75" customHeight="1" spans="12:12">
      <c r="L3" s="93" t="s">
        <v>47</v>
      </c>
    </row>
    <row r="4" ht="15" customHeight="1" spans="1:12">
      <c r="A4" s="55" t="s">
        <v>139</v>
      </c>
      <c r="B4" s="55" t="s">
        <v>140</v>
      </c>
      <c r="C4" s="55" t="s">
        <v>141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142</v>
      </c>
      <c r="D5" s="60" t="s">
        <v>158</v>
      </c>
      <c r="E5" s="60"/>
      <c r="F5" s="60" t="s">
        <v>144</v>
      </c>
      <c r="G5" s="60" t="s">
        <v>146</v>
      </c>
      <c r="H5" s="60" t="s">
        <v>147</v>
      </c>
      <c r="I5" s="60" t="s">
        <v>148</v>
      </c>
      <c r="J5" s="60" t="s">
        <v>132</v>
      </c>
      <c r="K5" s="60" t="s">
        <v>149</v>
      </c>
      <c r="L5" s="60" t="s">
        <v>134</v>
      </c>
    </row>
    <row r="6" ht="40.5" customHeight="1" spans="1:12">
      <c r="A6" s="55"/>
      <c r="B6" s="55"/>
      <c r="C6" s="60"/>
      <c r="D6" s="60" t="s">
        <v>150</v>
      </c>
      <c r="E6" s="60" t="s">
        <v>159</v>
      </c>
      <c r="F6" s="60"/>
      <c r="G6" s="60"/>
      <c r="H6" s="60"/>
      <c r="I6" s="60"/>
      <c r="J6" s="60"/>
      <c r="K6" s="60"/>
      <c r="L6" s="60"/>
    </row>
    <row r="7" customHeight="1" spans="1:12">
      <c r="A7" s="102" t="s">
        <v>152</v>
      </c>
      <c r="B7" s="103" t="s">
        <v>142</v>
      </c>
      <c r="C7" s="167">
        <f t="shared" ref="C7:C12" si="0">D7</f>
        <v>1989.6</v>
      </c>
      <c r="D7" s="167">
        <f t="shared" ref="D7:D12" si="1">E7</f>
        <v>1989.6</v>
      </c>
      <c r="E7" s="167">
        <f>E8+E9+E10+E11+E12</f>
        <v>1989.6</v>
      </c>
      <c r="F7" s="90"/>
      <c r="G7" s="90"/>
      <c r="H7" s="90"/>
      <c r="I7" s="90"/>
      <c r="J7" s="90"/>
      <c r="K7" s="90"/>
      <c r="L7" s="90"/>
    </row>
    <row r="8" customHeight="1" spans="1:12">
      <c r="A8" s="107">
        <v>605001</v>
      </c>
      <c r="B8" s="108" t="s">
        <v>153</v>
      </c>
      <c r="C8" s="167">
        <f t="shared" si="0"/>
        <v>244.01</v>
      </c>
      <c r="D8" s="167">
        <f t="shared" si="1"/>
        <v>244.01</v>
      </c>
      <c r="E8" s="167">
        <v>244.01</v>
      </c>
      <c r="F8" s="73"/>
      <c r="G8" s="73"/>
      <c r="H8" s="73"/>
      <c r="I8" s="73"/>
      <c r="J8" s="73"/>
      <c r="K8" s="73"/>
      <c r="L8" s="73"/>
    </row>
    <row r="9" customHeight="1" spans="1:12">
      <c r="A9" s="107">
        <v>605008</v>
      </c>
      <c r="B9" s="108" t="s">
        <v>154</v>
      </c>
      <c r="C9" s="167">
        <f t="shared" si="0"/>
        <v>626.7</v>
      </c>
      <c r="D9" s="167">
        <f t="shared" si="1"/>
        <v>626.7</v>
      </c>
      <c r="E9" s="167">
        <v>626.7</v>
      </c>
      <c r="F9" s="73"/>
      <c r="G9" s="73"/>
      <c r="H9" s="73"/>
      <c r="I9" s="73"/>
      <c r="J9" s="73"/>
      <c r="K9" s="73"/>
      <c r="L9" s="73"/>
    </row>
    <row r="10" customHeight="1" spans="1:12">
      <c r="A10" s="107">
        <v>605006</v>
      </c>
      <c r="B10" s="108" t="s">
        <v>155</v>
      </c>
      <c r="C10" s="167">
        <f t="shared" si="0"/>
        <v>380.86</v>
      </c>
      <c r="D10" s="167">
        <f t="shared" si="1"/>
        <v>380.86</v>
      </c>
      <c r="E10" s="167">
        <v>380.86</v>
      </c>
      <c r="F10" s="73"/>
      <c r="G10" s="73"/>
      <c r="H10" s="73"/>
      <c r="I10" s="73"/>
      <c r="J10" s="73"/>
      <c r="K10" s="73"/>
      <c r="L10" s="73"/>
    </row>
    <row r="11" customHeight="1" spans="1:12">
      <c r="A11" s="109">
        <v>605012</v>
      </c>
      <c r="B11" s="110" t="s">
        <v>156</v>
      </c>
      <c r="C11" s="167">
        <f t="shared" si="0"/>
        <v>420.98</v>
      </c>
      <c r="D11" s="167">
        <f t="shared" si="1"/>
        <v>420.98</v>
      </c>
      <c r="E11" s="168">
        <v>420.98</v>
      </c>
      <c r="F11" s="73"/>
      <c r="G11" s="73"/>
      <c r="H11" s="92"/>
      <c r="I11" s="73"/>
      <c r="J11" s="73"/>
      <c r="K11" s="73"/>
      <c r="L11" s="73"/>
    </row>
    <row r="12" customHeight="1" spans="1:12">
      <c r="A12" s="109">
        <v>605011</v>
      </c>
      <c r="B12" s="110" t="s">
        <v>157</v>
      </c>
      <c r="C12" s="167">
        <f t="shared" si="0"/>
        <v>317.05</v>
      </c>
      <c r="D12" s="167">
        <f t="shared" si="1"/>
        <v>317.05</v>
      </c>
      <c r="E12" s="134">
        <v>317.05</v>
      </c>
      <c r="F12" s="73"/>
      <c r="G12" s="92"/>
      <c r="H12" s="92"/>
      <c r="I12" s="73"/>
      <c r="J12" s="73"/>
      <c r="K12" s="73"/>
      <c r="L12" s="73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F10" sqref="F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13" t="s">
        <v>16</v>
      </c>
      <c r="B1" s="114"/>
      <c r="C1" s="114"/>
      <c r="D1" s="114"/>
      <c r="E1" s="114"/>
      <c r="F1" s="114"/>
      <c r="G1" s="114"/>
      <c r="H1" s="115"/>
    </row>
    <row r="2" ht="22.5" customHeight="1" spans="1:8">
      <c r="A2" s="116" t="s">
        <v>17</v>
      </c>
      <c r="B2" s="116"/>
      <c r="C2" s="116"/>
      <c r="D2" s="116"/>
      <c r="E2" s="116"/>
      <c r="F2" s="116"/>
      <c r="G2" s="116"/>
      <c r="H2" s="116"/>
    </row>
    <row r="3" ht="22.5" customHeight="1" spans="1:8">
      <c r="A3" s="117"/>
      <c r="B3" s="117"/>
      <c r="C3" s="118"/>
      <c r="D3" s="118"/>
      <c r="E3" s="119"/>
      <c r="F3" s="119"/>
      <c r="G3" s="119"/>
      <c r="H3" s="120" t="s">
        <v>47</v>
      </c>
    </row>
    <row r="4" ht="22.5" customHeight="1" spans="1:8">
      <c r="A4" s="121" t="s">
        <v>48</v>
      </c>
      <c r="B4" s="121"/>
      <c r="C4" s="121" t="s">
        <v>49</v>
      </c>
      <c r="D4" s="121"/>
      <c r="E4" s="121"/>
      <c r="F4" s="121"/>
      <c r="G4" s="121"/>
      <c r="H4" s="121"/>
    </row>
    <row r="5" ht="22.5" customHeight="1" spans="1:8">
      <c r="A5" s="121" t="s">
        <v>50</v>
      </c>
      <c r="B5" s="121" t="s">
        <v>51</v>
      </c>
      <c r="C5" s="121" t="s">
        <v>52</v>
      </c>
      <c r="D5" s="122" t="s">
        <v>51</v>
      </c>
      <c r="E5" s="121" t="s">
        <v>53</v>
      </c>
      <c r="F5" s="121" t="s">
        <v>51</v>
      </c>
      <c r="G5" s="121" t="s">
        <v>54</v>
      </c>
      <c r="H5" s="121" t="s">
        <v>51</v>
      </c>
    </row>
    <row r="6" ht="22.5" customHeight="1" spans="1:8">
      <c r="A6" s="154" t="s">
        <v>160</v>
      </c>
      <c r="B6" s="126">
        <f>B7</f>
        <v>1989.6</v>
      </c>
      <c r="C6" s="154" t="s">
        <v>160</v>
      </c>
      <c r="D6" s="126">
        <f>D17+D19</f>
        <v>1989.6</v>
      </c>
      <c r="E6" s="128" t="s">
        <v>160</v>
      </c>
      <c r="F6" s="155">
        <f>F7+F12</f>
        <v>1989.6</v>
      </c>
      <c r="G6" s="128" t="s">
        <v>160</v>
      </c>
      <c r="H6" s="126">
        <f>H7+H8+H9+H10+H11+H12+H13+H14+H15</f>
        <v>1989.6</v>
      </c>
    </row>
    <row r="7" ht="22.5" customHeight="1" spans="1:8">
      <c r="A7" s="123" t="s">
        <v>161</v>
      </c>
      <c r="B7" s="126">
        <v>1989.6</v>
      </c>
      <c r="C7" s="156" t="s">
        <v>57</v>
      </c>
      <c r="D7" s="126"/>
      <c r="E7" s="128" t="s">
        <v>58</v>
      </c>
      <c r="F7" s="126">
        <f>F8+F9+F10+F11</f>
        <v>1916.6</v>
      </c>
      <c r="G7" s="128" t="s">
        <v>59</v>
      </c>
      <c r="H7" s="126">
        <v>177.74</v>
      </c>
    </row>
    <row r="8" ht="22.5" customHeight="1" spans="1:10">
      <c r="A8" s="157" t="s">
        <v>162</v>
      </c>
      <c r="B8" s="126"/>
      <c r="C8" s="156" t="s">
        <v>61</v>
      </c>
      <c r="D8" s="126"/>
      <c r="E8" s="128" t="s">
        <v>62</v>
      </c>
      <c r="F8" s="126">
        <v>1828.44</v>
      </c>
      <c r="G8" s="128" t="s">
        <v>63</v>
      </c>
      <c r="H8" s="126">
        <v>16.6</v>
      </c>
      <c r="J8" s="53"/>
    </row>
    <row r="9" ht="22.5" customHeight="1" spans="1:8">
      <c r="A9" s="123" t="s">
        <v>163</v>
      </c>
      <c r="B9" s="126"/>
      <c r="C9" s="156" t="s">
        <v>65</v>
      </c>
      <c r="D9" s="126"/>
      <c r="E9" s="128" t="s">
        <v>66</v>
      </c>
      <c r="F9" s="126">
        <v>60.42</v>
      </c>
      <c r="G9" s="128" t="s">
        <v>67</v>
      </c>
      <c r="H9" s="126">
        <v>40</v>
      </c>
    </row>
    <row r="10" ht="22.5" customHeight="1" spans="1:8">
      <c r="A10" s="123" t="s">
        <v>164</v>
      </c>
      <c r="B10" s="126"/>
      <c r="C10" s="156" t="s">
        <v>69</v>
      </c>
      <c r="D10" s="126"/>
      <c r="E10" s="128" t="s">
        <v>70</v>
      </c>
      <c r="F10" s="126">
        <v>27.74</v>
      </c>
      <c r="G10" s="128" t="s">
        <v>71</v>
      </c>
      <c r="H10" s="126"/>
    </row>
    <row r="11" ht="22.5" customHeight="1" spans="1:8">
      <c r="A11" s="123"/>
      <c r="B11" s="126"/>
      <c r="C11" s="156" t="s">
        <v>73</v>
      </c>
      <c r="D11" s="126"/>
      <c r="E11" s="128" t="s">
        <v>74</v>
      </c>
      <c r="F11" s="126"/>
      <c r="G11" s="128" t="s">
        <v>75</v>
      </c>
      <c r="H11" s="126">
        <v>1709.52</v>
      </c>
    </row>
    <row r="12" ht="22.5" customHeight="1" spans="1:8">
      <c r="A12" s="123"/>
      <c r="B12" s="126"/>
      <c r="C12" s="156" t="s">
        <v>77</v>
      </c>
      <c r="D12" s="126"/>
      <c r="E12" s="128" t="s">
        <v>78</v>
      </c>
      <c r="F12" s="126">
        <f>F13+F14+F15+F16+F17+F18+F19+F20+F21+F22</f>
        <v>73</v>
      </c>
      <c r="G12" s="128" t="s">
        <v>79</v>
      </c>
      <c r="H12" s="126">
        <v>15</v>
      </c>
    </row>
    <row r="13" ht="22.5" customHeight="1" spans="1:8">
      <c r="A13" s="123"/>
      <c r="B13" s="126"/>
      <c r="C13" s="156" t="s">
        <v>81</v>
      </c>
      <c r="D13" s="126"/>
      <c r="E13" s="128" t="s">
        <v>62</v>
      </c>
      <c r="F13" s="126"/>
      <c r="G13" s="128" t="s">
        <v>82</v>
      </c>
      <c r="H13" s="126"/>
    </row>
    <row r="14" ht="22.5" customHeight="1" spans="1:8">
      <c r="A14" s="123"/>
      <c r="B14" s="126"/>
      <c r="C14" s="156" t="s">
        <v>84</v>
      </c>
      <c r="D14" s="126"/>
      <c r="E14" s="128" t="s">
        <v>66</v>
      </c>
      <c r="F14" s="126">
        <v>15</v>
      </c>
      <c r="G14" s="128" t="s">
        <v>85</v>
      </c>
      <c r="H14" s="126"/>
    </row>
    <row r="15" ht="22.5" customHeight="1" spans="1:8">
      <c r="A15" s="158"/>
      <c r="B15" s="126"/>
      <c r="C15" s="156" t="s">
        <v>87</v>
      </c>
      <c r="D15" s="126"/>
      <c r="E15" s="128" t="s">
        <v>88</v>
      </c>
      <c r="F15" s="126">
        <v>3</v>
      </c>
      <c r="G15" s="128" t="s">
        <v>89</v>
      </c>
      <c r="H15" s="126">
        <v>30.74</v>
      </c>
    </row>
    <row r="16" ht="22.5" customHeight="1" spans="1:8">
      <c r="A16" s="158"/>
      <c r="B16" s="126"/>
      <c r="C16" s="156" t="s">
        <v>91</v>
      </c>
      <c r="D16" s="126"/>
      <c r="E16" s="128" t="s">
        <v>92</v>
      </c>
      <c r="F16" s="126"/>
      <c r="G16" s="128" t="s">
        <v>93</v>
      </c>
      <c r="H16" s="126"/>
    </row>
    <row r="17" ht="22.5" customHeight="1" spans="1:8">
      <c r="A17" s="158"/>
      <c r="B17" s="126"/>
      <c r="C17" s="156" t="s">
        <v>95</v>
      </c>
      <c r="D17" s="126">
        <v>3</v>
      </c>
      <c r="E17" s="128" t="s">
        <v>96</v>
      </c>
      <c r="F17" s="126"/>
      <c r="G17" s="128" t="s">
        <v>97</v>
      </c>
      <c r="H17" s="126"/>
    </row>
    <row r="18" ht="22.5" customHeight="1" spans="1:8">
      <c r="A18" s="158"/>
      <c r="B18" s="124"/>
      <c r="C18" s="156" t="s">
        <v>98</v>
      </c>
      <c r="D18" s="126"/>
      <c r="E18" s="128" t="s">
        <v>99</v>
      </c>
      <c r="F18" s="126">
        <v>55</v>
      </c>
      <c r="G18" s="128" t="s">
        <v>100</v>
      </c>
      <c r="H18" s="126"/>
    </row>
    <row r="19" ht="22.5" customHeight="1" spans="1:8">
      <c r="A19" s="130"/>
      <c r="B19" s="131"/>
      <c r="C19" s="156" t="s">
        <v>101</v>
      </c>
      <c r="D19" s="126">
        <v>1986.6</v>
      </c>
      <c r="E19" s="128" t="s">
        <v>102</v>
      </c>
      <c r="F19" s="126"/>
      <c r="G19" s="128" t="s">
        <v>103</v>
      </c>
      <c r="H19" s="126"/>
    </row>
    <row r="20" ht="22.5" customHeight="1" spans="1:8">
      <c r="A20" s="130"/>
      <c r="B20" s="124"/>
      <c r="C20" s="156" t="s">
        <v>104</v>
      </c>
      <c r="D20" s="126"/>
      <c r="E20" s="128" t="s">
        <v>105</v>
      </c>
      <c r="F20" s="126"/>
      <c r="G20" s="128" t="s">
        <v>106</v>
      </c>
      <c r="H20" s="126"/>
    </row>
    <row r="21" ht="22.5" customHeight="1" spans="1:8">
      <c r="A21" s="73"/>
      <c r="B21" s="124"/>
      <c r="C21" s="156" t="s">
        <v>107</v>
      </c>
      <c r="D21" s="126"/>
      <c r="E21" s="128" t="s">
        <v>108</v>
      </c>
      <c r="F21" s="126"/>
      <c r="G21" s="128" t="s">
        <v>109</v>
      </c>
      <c r="H21" s="126"/>
    </row>
    <row r="22" ht="22.5" customHeight="1" spans="1:8">
      <c r="A22" s="92"/>
      <c r="B22" s="124"/>
      <c r="C22" s="156" t="s">
        <v>110</v>
      </c>
      <c r="D22" s="126"/>
      <c r="E22" s="128" t="s">
        <v>111</v>
      </c>
      <c r="F22" s="126"/>
      <c r="G22" s="128"/>
      <c r="H22" s="126"/>
    </row>
    <row r="23" ht="22.5" customHeight="1" spans="1:8">
      <c r="A23" s="159"/>
      <c r="B23" s="124"/>
      <c r="C23" s="156" t="s">
        <v>112</v>
      </c>
      <c r="D23" s="126"/>
      <c r="E23" s="132" t="s">
        <v>113</v>
      </c>
      <c r="F23" s="126"/>
      <c r="G23" s="132"/>
      <c r="H23" s="126"/>
    </row>
    <row r="24" ht="22.5" customHeight="1" spans="1:8">
      <c r="A24" s="159"/>
      <c r="B24" s="124"/>
      <c r="C24" s="156" t="s">
        <v>114</v>
      </c>
      <c r="D24" s="126"/>
      <c r="E24" s="132" t="s">
        <v>115</v>
      </c>
      <c r="F24" s="126"/>
      <c r="G24" s="132"/>
      <c r="H24" s="126"/>
    </row>
    <row r="25" ht="22.5" customHeight="1" spans="1:9">
      <c r="A25" s="159"/>
      <c r="B25" s="124"/>
      <c r="C25" s="156" t="s">
        <v>116</v>
      </c>
      <c r="D25" s="126"/>
      <c r="E25" s="132" t="s">
        <v>117</v>
      </c>
      <c r="F25" s="126"/>
      <c r="G25" s="132"/>
      <c r="H25" s="126"/>
      <c r="I25" s="53"/>
    </row>
    <row r="26" ht="22.5" customHeight="1" spans="1:10">
      <c r="A26" s="159"/>
      <c r="B26" s="124"/>
      <c r="C26" s="156" t="s">
        <v>118</v>
      </c>
      <c r="D26" s="126"/>
      <c r="E26" s="128"/>
      <c r="F26" s="128"/>
      <c r="G26" s="128"/>
      <c r="H26" s="126"/>
      <c r="I26" s="53"/>
      <c r="J26" s="53"/>
    </row>
    <row r="27" ht="22.5" customHeight="1" spans="1:10">
      <c r="A27" s="92"/>
      <c r="B27" s="131"/>
      <c r="C27" s="156" t="s">
        <v>119</v>
      </c>
      <c r="D27" s="126"/>
      <c r="E27" s="160"/>
      <c r="F27" s="128"/>
      <c r="G27" s="128"/>
      <c r="H27" s="126"/>
      <c r="I27" s="53"/>
      <c r="J27" s="53"/>
    </row>
    <row r="28" ht="22.5" customHeight="1" spans="1:10">
      <c r="A28" s="159"/>
      <c r="B28" s="124"/>
      <c r="C28" s="156" t="s">
        <v>120</v>
      </c>
      <c r="D28" s="126"/>
      <c r="E28" s="128"/>
      <c r="F28" s="128"/>
      <c r="G28" s="128"/>
      <c r="H28" s="126"/>
      <c r="I28" s="53"/>
      <c r="J28" s="53"/>
    </row>
    <row r="29" ht="22.5" customHeight="1" spans="1:10">
      <c r="A29" s="92"/>
      <c r="B29" s="131"/>
      <c r="C29" s="156" t="s">
        <v>121</v>
      </c>
      <c r="D29" s="126"/>
      <c r="E29" s="128"/>
      <c r="F29" s="128"/>
      <c r="G29" s="128"/>
      <c r="H29" s="126"/>
      <c r="I29" s="53"/>
      <c r="J29" s="53"/>
    </row>
    <row r="30" ht="22.5" customHeight="1" spans="1:9">
      <c r="A30" s="92"/>
      <c r="B30" s="124"/>
      <c r="C30" s="156" t="s">
        <v>122</v>
      </c>
      <c r="D30" s="126"/>
      <c r="E30" s="128"/>
      <c r="F30" s="128"/>
      <c r="G30" s="128"/>
      <c r="H30" s="126"/>
      <c r="I30" s="53"/>
    </row>
    <row r="31" ht="22.5" customHeight="1" spans="1:8">
      <c r="A31" s="92"/>
      <c r="B31" s="124"/>
      <c r="C31" s="156" t="s">
        <v>123</v>
      </c>
      <c r="D31" s="126"/>
      <c r="E31" s="128"/>
      <c r="F31" s="128"/>
      <c r="G31" s="128"/>
      <c r="H31" s="126"/>
    </row>
    <row r="32" ht="22.5" customHeight="1" spans="1:8">
      <c r="A32" s="92"/>
      <c r="B32" s="124"/>
      <c r="C32" s="156" t="s">
        <v>124</v>
      </c>
      <c r="D32" s="126"/>
      <c r="E32" s="128"/>
      <c r="F32" s="128"/>
      <c r="G32" s="128"/>
      <c r="H32" s="126"/>
    </row>
    <row r="33" ht="22.5" customHeight="1" spans="1:10">
      <c r="A33" s="92"/>
      <c r="B33" s="124"/>
      <c r="C33" s="156" t="s">
        <v>125</v>
      </c>
      <c r="D33" s="126"/>
      <c r="E33" s="128"/>
      <c r="F33" s="128"/>
      <c r="G33" s="128"/>
      <c r="H33" s="126"/>
      <c r="I33" s="53"/>
      <c r="J33" s="53"/>
    </row>
    <row r="34" ht="22.5" customHeight="1" spans="1:8">
      <c r="A34" s="73"/>
      <c r="B34" s="124"/>
      <c r="C34" s="156" t="s">
        <v>126</v>
      </c>
      <c r="D34" s="126"/>
      <c r="E34" s="128"/>
      <c r="F34" s="128"/>
      <c r="G34" s="128"/>
      <c r="H34" s="126"/>
    </row>
    <row r="35" ht="22.5" customHeight="1" spans="1:8">
      <c r="A35" s="92"/>
      <c r="B35" s="124"/>
      <c r="C35" s="156" t="s">
        <v>127</v>
      </c>
      <c r="D35" s="133"/>
      <c r="E35" s="123"/>
      <c r="F35" s="123"/>
      <c r="G35" s="123"/>
      <c r="H35" s="134"/>
    </row>
    <row r="36" ht="18" customHeight="1" spans="1:8">
      <c r="A36" s="122" t="s">
        <v>128</v>
      </c>
      <c r="B36" s="131">
        <f>B6</f>
        <v>1989.6</v>
      </c>
      <c r="C36" s="122" t="s">
        <v>129</v>
      </c>
      <c r="D36" s="133">
        <f>D6</f>
        <v>1989.6</v>
      </c>
      <c r="E36" s="122" t="s">
        <v>129</v>
      </c>
      <c r="F36" s="161">
        <f>F6</f>
        <v>1989.6</v>
      </c>
      <c r="G36" s="122" t="s">
        <v>129</v>
      </c>
      <c r="H36" s="134">
        <f>H6</f>
        <v>1989.6</v>
      </c>
    </row>
    <row r="37" ht="18" customHeight="1" spans="1:8">
      <c r="A37" s="156" t="s">
        <v>134</v>
      </c>
      <c r="B37" s="124"/>
      <c r="C37" s="158" t="s">
        <v>131</v>
      </c>
      <c r="D37" s="133"/>
      <c r="E37" s="158" t="s">
        <v>131</v>
      </c>
      <c r="F37" s="158"/>
      <c r="G37" s="158" t="s">
        <v>131</v>
      </c>
      <c r="H37" s="134"/>
    </row>
    <row r="38" ht="18" customHeight="1" spans="1:8">
      <c r="A38" s="156"/>
      <c r="B38" s="124"/>
      <c r="C38" s="130"/>
      <c r="D38" s="126"/>
      <c r="E38" s="130"/>
      <c r="F38" s="130"/>
      <c r="G38" s="130"/>
      <c r="H38" s="126"/>
    </row>
    <row r="39" ht="22.5" customHeight="1" spans="1:8">
      <c r="A39" s="156"/>
      <c r="B39" s="124"/>
      <c r="C39" s="162"/>
      <c r="D39" s="163"/>
      <c r="E39" s="92"/>
      <c r="F39" s="164"/>
      <c r="G39" s="92"/>
      <c r="H39" s="133"/>
    </row>
    <row r="40" ht="21" customHeight="1" spans="1:8">
      <c r="A40" s="92"/>
      <c r="B40" s="124"/>
      <c r="C40" s="73"/>
      <c r="D40" s="163"/>
      <c r="E40" s="73"/>
      <c r="F40" s="165"/>
      <c r="G40" s="73"/>
      <c r="H40" s="163"/>
    </row>
    <row r="41" ht="18" customHeight="1" spans="1:8">
      <c r="A41" s="121" t="s">
        <v>137</v>
      </c>
      <c r="B41" s="131">
        <f>B36</f>
        <v>1989.6</v>
      </c>
      <c r="C41" s="166" t="s">
        <v>138</v>
      </c>
      <c r="D41" s="163">
        <f>D36</f>
        <v>1989.6</v>
      </c>
      <c r="E41" s="121" t="s">
        <v>138</v>
      </c>
      <c r="F41" s="55">
        <f>F36</f>
        <v>1989.6</v>
      </c>
      <c r="G41" s="121" t="s">
        <v>138</v>
      </c>
      <c r="H41" s="126">
        <f>H36</f>
        <v>1989.6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GridLines="0" showZeros="0" workbookViewId="0">
      <selection activeCell="C10" sqref="C10"/>
    </sheetView>
  </sheetViews>
  <sheetFormatPr defaultColWidth="9.16666666666667" defaultRowHeight="12.75" customHeight="1" outlineLevelCol="6"/>
  <cols>
    <col min="1" max="1" width="21.3333333333333" style="53" customWidth="1"/>
    <col min="2" max="2" width="31" style="53" customWidth="1"/>
    <col min="3" max="5" width="21.3333333333333" style="53" customWidth="1"/>
    <col min="6" max="6" width="19.3333333333333" style="53" customWidth="1"/>
    <col min="7" max="7" width="21.3333333333333" style="53" customWidth="1"/>
    <col min="8" max="16383" width="9.16666666666667" style="53" customWidth="1"/>
    <col min="16384" max="16384" width="9.16666666666667" style="53"/>
  </cols>
  <sheetData>
    <row r="1" ht="30" customHeight="1" spans="1:1">
      <c r="A1" s="53" t="s">
        <v>18</v>
      </c>
    </row>
    <row r="2" ht="28.5" customHeight="1" spans="1:7">
      <c r="A2" s="149" t="s">
        <v>165</v>
      </c>
      <c r="B2" s="149"/>
      <c r="C2" s="149"/>
      <c r="D2" s="149"/>
      <c r="E2" s="149"/>
      <c r="F2" s="149"/>
      <c r="G2" s="149"/>
    </row>
    <row r="3" ht="22.5" customHeight="1" spans="7:7">
      <c r="G3" s="85" t="s">
        <v>47</v>
      </c>
    </row>
    <row r="4" ht="22.5" customHeight="1" spans="1:7">
      <c r="A4" s="62" t="s">
        <v>166</v>
      </c>
      <c r="B4" s="62" t="s">
        <v>167</v>
      </c>
      <c r="C4" s="62" t="s">
        <v>142</v>
      </c>
      <c r="D4" s="62" t="s">
        <v>168</v>
      </c>
      <c r="E4" s="62" t="s">
        <v>169</v>
      </c>
      <c r="F4" s="62" t="s">
        <v>170</v>
      </c>
      <c r="G4" s="62" t="s">
        <v>171</v>
      </c>
    </row>
    <row r="5" ht="15.75" customHeight="1" spans="1:7">
      <c r="A5" s="69" t="s">
        <v>152</v>
      </c>
      <c r="B5" s="136" t="s">
        <v>142</v>
      </c>
      <c r="C5" s="148">
        <f>D5+E5+F5</f>
        <v>1989.6</v>
      </c>
      <c r="D5" s="148">
        <f>D6+D9</f>
        <v>1856.18</v>
      </c>
      <c r="E5" s="148">
        <f>E6+E9</f>
        <v>60.42</v>
      </c>
      <c r="F5" s="148">
        <f>F6+F9</f>
        <v>73</v>
      </c>
      <c r="G5" s="148"/>
    </row>
    <row r="6" customHeight="1" spans="1:7">
      <c r="A6" s="69">
        <v>211</v>
      </c>
      <c r="B6" s="69" t="s">
        <v>172</v>
      </c>
      <c r="C6" s="150">
        <f>C7</f>
        <v>3</v>
      </c>
      <c r="D6" s="150"/>
      <c r="E6" s="150"/>
      <c r="F6" s="150">
        <f>F7</f>
        <v>3</v>
      </c>
      <c r="G6" s="73"/>
    </row>
    <row r="7" customHeight="1" spans="1:7">
      <c r="A7" s="136">
        <v>21106</v>
      </c>
      <c r="B7" s="69" t="s">
        <v>173</v>
      </c>
      <c r="C7" s="150">
        <f>C8</f>
        <v>3</v>
      </c>
      <c r="D7" s="150"/>
      <c r="E7" s="150"/>
      <c r="F7" s="150">
        <f>F8</f>
        <v>3</v>
      </c>
      <c r="G7" s="73"/>
    </row>
    <row r="8" customHeight="1" spans="1:7">
      <c r="A8" s="151">
        <v>2110602</v>
      </c>
      <c r="B8" s="151" t="s">
        <v>174</v>
      </c>
      <c r="C8" s="150">
        <v>3</v>
      </c>
      <c r="D8" s="150"/>
      <c r="E8" s="150"/>
      <c r="F8" s="150">
        <v>3</v>
      </c>
      <c r="G8" s="73"/>
    </row>
    <row r="9" customHeight="1" spans="1:7">
      <c r="A9" s="139" t="s">
        <v>175</v>
      </c>
      <c r="B9" s="139" t="s">
        <v>176</v>
      </c>
      <c r="C9" s="152">
        <f>D9+E9+F9</f>
        <v>1986.6</v>
      </c>
      <c r="D9" s="152">
        <f>D10</f>
        <v>1856.18</v>
      </c>
      <c r="E9" s="152">
        <f>E10</f>
        <v>60.42</v>
      </c>
      <c r="F9" s="152">
        <f>F10</f>
        <v>70</v>
      </c>
      <c r="G9" s="153"/>
    </row>
    <row r="10" customHeight="1" spans="1:7">
      <c r="A10" s="141">
        <v>21302</v>
      </c>
      <c r="B10" s="142" t="s">
        <v>177</v>
      </c>
      <c r="C10" s="152">
        <f>D10+E10+F10</f>
        <v>1986.6</v>
      </c>
      <c r="D10" s="150">
        <f>D11+D12+D13</f>
        <v>1856.18</v>
      </c>
      <c r="E10" s="150">
        <f>E11+E12+E13</f>
        <v>60.42</v>
      </c>
      <c r="F10" s="150">
        <f>F11+F12+F13</f>
        <v>70</v>
      </c>
      <c r="G10" s="73"/>
    </row>
    <row r="11" customHeight="1" spans="1:7">
      <c r="A11" s="144">
        <v>2130201</v>
      </c>
      <c r="B11" s="144" t="s">
        <v>178</v>
      </c>
      <c r="C11" s="152">
        <f>D11+E11+F11</f>
        <v>241.01</v>
      </c>
      <c r="D11" s="150">
        <v>184.41</v>
      </c>
      <c r="E11" s="150">
        <v>16.6</v>
      </c>
      <c r="F11" s="150">
        <v>40</v>
      </c>
      <c r="G11" s="73"/>
    </row>
    <row r="12" customHeight="1" spans="1:7">
      <c r="A12" s="144">
        <v>2130204</v>
      </c>
      <c r="B12" s="144" t="s">
        <v>179</v>
      </c>
      <c r="C12" s="152">
        <f>D12+E12+F12</f>
        <v>1735.59</v>
      </c>
      <c r="D12" s="150">
        <v>1671.77</v>
      </c>
      <c r="E12" s="150">
        <v>43.82</v>
      </c>
      <c r="F12" s="150">
        <v>20</v>
      </c>
      <c r="G12" s="73"/>
    </row>
    <row r="13" customHeight="1" spans="1:7">
      <c r="A13" s="144">
        <v>2130299</v>
      </c>
      <c r="B13" s="144" t="s">
        <v>180</v>
      </c>
      <c r="C13" s="150">
        <f>D13+E13+F13</f>
        <v>10</v>
      </c>
      <c r="D13" s="150"/>
      <c r="E13" s="150"/>
      <c r="F13" s="150">
        <v>10</v>
      </c>
      <c r="G13" s="7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showGridLines="0" showZeros="0" zoomScale="85" zoomScaleNormal="85" workbookViewId="0">
      <pane ySplit="4" topLeftCell="A5" activePane="bottomLeft" state="frozen"/>
      <selection/>
      <selection pane="bottomLeft" activeCell="D67" sqref="D67"/>
    </sheetView>
  </sheetViews>
  <sheetFormatPr defaultColWidth="9.16666666666667" defaultRowHeight="12.75" customHeight="1"/>
  <cols>
    <col min="1" max="1" width="19" style="53" customWidth="1"/>
    <col min="2" max="4" width="31.6666666666667" style="53" customWidth="1"/>
    <col min="5" max="9" width="21.3333333333333" style="53" customWidth="1"/>
    <col min="10" max="10" width="9.16666666666667" style="53" customWidth="1"/>
    <col min="11" max="16384" width="9.16666666666667" style="53"/>
  </cols>
  <sheetData>
    <row r="1" ht="30" customHeight="1" spans="1:1">
      <c r="A1" s="53" t="s">
        <v>20</v>
      </c>
    </row>
    <row r="2" ht="28.5" customHeight="1" spans="1:9">
      <c r="A2" s="54" t="s">
        <v>181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85" t="s">
        <v>47</v>
      </c>
    </row>
    <row r="4" ht="22.5" customHeight="1" spans="1:9">
      <c r="A4" s="62" t="s">
        <v>182</v>
      </c>
      <c r="B4" s="62" t="s">
        <v>183</v>
      </c>
      <c r="C4" s="62" t="s">
        <v>184</v>
      </c>
      <c r="D4" s="62" t="s">
        <v>185</v>
      </c>
      <c r="E4" s="62" t="s">
        <v>142</v>
      </c>
      <c r="F4" s="62" t="s">
        <v>168</v>
      </c>
      <c r="G4" s="62" t="s">
        <v>169</v>
      </c>
      <c r="H4" s="62" t="s">
        <v>170</v>
      </c>
      <c r="I4" s="62" t="s">
        <v>171</v>
      </c>
    </row>
    <row r="5" ht="15.75" customHeight="1" spans="1:9">
      <c r="A5" s="69" t="s">
        <v>152</v>
      </c>
      <c r="B5" s="136" t="s">
        <v>142</v>
      </c>
      <c r="C5" s="69" t="s">
        <v>152</v>
      </c>
      <c r="D5" s="69" t="s">
        <v>152</v>
      </c>
      <c r="E5" s="147">
        <f>F5+G5+H5</f>
        <v>1989.6</v>
      </c>
      <c r="F5" s="147">
        <f>F6+F23+F46+F50</f>
        <v>1856.18</v>
      </c>
      <c r="G5" s="147">
        <f>G6+G23+G46+G50</f>
        <v>60.42</v>
      </c>
      <c r="H5" s="147">
        <f>H6+H23+H46+H50</f>
        <v>73</v>
      </c>
      <c r="I5" s="148"/>
    </row>
    <row r="6" ht="15.75" customHeight="1" spans="1:9">
      <c r="A6" s="137" t="s">
        <v>186</v>
      </c>
      <c r="B6" s="69" t="s">
        <v>187</v>
      </c>
      <c r="C6" s="69" t="s">
        <v>152</v>
      </c>
      <c r="D6" s="69" t="s">
        <v>152</v>
      </c>
      <c r="E6" s="147">
        <f t="shared" ref="E6:E53" si="0">F6+G6+H6</f>
        <v>1828.44</v>
      </c>
      <c r="F6" s="147">
        <f>F7+F8+F9+F10+F11+F12+F13+F14+F15+F16+F17+F18+F19+F20+F21+F22</f>
        <v>1828.44</v>
      </c>
      <c r="G6" s="66">
        <f>SUM(G7:G22)</f>
        <v>0</v>
      </c>
      <c r="H6" s="66"/>
      <c r="I6" s="148"/>
    </row>
    <row r="7" ht="15.75" customHeight="1" spans="1:9">
      <c r="A7" s="69" t="s">
        <v>188</v>
      </c>
      <c r="B7" s="69" t="s">
        <v>189</v>
      </c>
      <c r="C7" s="69" t="s">
        <v>190</v>
      </c>
      <c r="D7" s="69" t="s">
        <v>191</v>
      </c>
      <c r="E7" s="66">
        <f t="shared" si="0"/>
        <v>125.04</v>
      </c>
      <c r="F7" s="66">
        <v>125.04</v>
      </c>
      <c r="G7" s="66"/>
      <c r="H7" s="66"/>
      <c r="I7" s="148"/>
    </row>
    <row r="8" ht="15.75" customHeight="1" spans="1:9">
      <c r="A8" s="69" t="s">
        <v>188</v>
      </c>
      <c r="B8" s="69" t="s">
        <v>189</v>
      </c>
      <c r="C8" s="69" t="s">
        <v>192</v>
      </c>
      <c r="D8" s="69" t="s">
        <v>187</v>
      </c>
      <c r="E8" s="66">
        <f t="shared" si="0"/>
        <v>561.1</v>
      </c>
      <c r="F8" s="66">
        <v>561.1</v>
      </c>
      <c r="G8" s="66"/>
      <c r="H8" s="66"/>
      <c r="I8" s="148"/>
    </row>
    <row r="9" s="53" customFormat="1" ht="15.75" customHeight="1" spans="1:9">
      <c r="A9" s="69" t="s">
        <v>193</v>
      </c>
      <c r="B9" s="69" t="s">
        <v>194</v>
      </c>
      <c r="C9" s="69" t="s">
        <v>190</v>
      </c>
      <c r="D9" s="69" t="s">
        <v>191</v>
      </c>
      <c r="E9" s="66">
        <f t="shared" si="0"/>
        <v>4.45</v>
      </c>
      <c r="F9" s="66">
        <v>4.45</v>
      </c>
      <c r="G9" s="66"/>
      <c r="H9" s="66"/>
      <c r="I9" s="148"/>
    </row>
    <row r="10" s="53" customFormat="1" ht="15.75" customHeight="1" spans="1:9">
      <c r="A10" s="69" t="s">
        <v>193</v>
      </c>
      <c r="B10" s="69" t="s">
        <v>194</v>
      </c>
      <c r="C10" s="69" t="s">
        <v>192</v>
      </c>
      <c r="D10" s="69" t="s">
        <v>187</v>
      </c>
      <c r="E10" s="66">
        <f t="shared" si="0"/>
        <v>341.25</v>
      </c>
      <c r="F10" s="66">
        <v>341.25</v>
      </c>
      <c r="G10" s="66"/>
      <c r="H10" s="66"/>
      <c r="I10" s="148"/>
    </row>
    <row r="11" ht="15.75" customHeight="1" spans="1:9">
      <c r="A11" s="69" t="s">
        <v>195</v>
      </c>
      <c r="B11" s="69" t="s">
        <v>196</v>
      </c>
      <c r="C11" s="69" t="s">
        <v>192</v>
      </c>
      <c r="D11" s="69" t="s">
        <v>187</v>
      </c>
      <c r="E11" s="66">
        <f t="shared" si="0"/>
        <v>252.35</v>
      </c>
      <c r="F11" s="66">
        <v>252.35</v>
      </c>
      <c r="G11" s="66"/>
      <c r="H11" s="66"/>
      <c r="I11" s="148"/>
    </row>
    <row r="12" s="53" customFormat="1" ht="15.75" customHeight="1" spans="1:9">
      <c r="A12" s="69" t="s">
        <v>197</v>
      </c>
      <c r="B12" s="69" t="s">
        <v>198</v>
      </c>
      <c r="C12" s="69" t="s">
        <v>199</v>
      </c>
      <c r="D12" s="69" t="s">
        <v>200</v>
      </c>
      <c r="E12" s="66">
        <f t="shared" si="0"/>
        <v>19.08</v>
      </c>
      <c r="F12" s="66">
        <v>19.08</v>
      </c>
      <c r="G12" s="66"/>
      <c r="H12" s="66"/>
      <c r="I12" s="148"/>
    </row>
    <row r="13" s="53" customFormat="1" ht="15.75" customHeight="1" spans="1:9">
      <c r="A13" s="69" t="s">
        <v>197</v>
      </c>
      <c r="B13" s="69" t="s">
        <v>198</v>
      </c>
      <c r="C13" s="69" t="s">
        <v>192</v>
      </c>
      <c r="D13" s="69" t="s">
        <v>187</v>
      </c>
      <c r="E13" s="66">
        <f t="shared" si="0"/>
        <v>206.22</v>
      </c>
      <c r="F13" s="66">
        <v>206.22</v>
      </c>
      <c r="G13" s="66"/>
      <c r="H13" s="66"/>
      <c r="I13" s="148"/>
    </row>
    <row r="14" s="53" customFormat="1" ht="15.75" customHeight="1" spans="1:9">
      <c r="A14" s="69" t="s">
        <v>201</v>
      </c>
      <c r="B14" s="69" t="s">
        <v>202</v>
      </c>
      <c r="C14" s="69" t="s">
        <v>199</v>
      </c>
      <c r="D14" s="69" t="s">
        <v>200</v>
      </c>
      <c r="E14" s="66">
        <f t="shared" si="0"/>
        <v>9.54</v>
      </c>
      <c r="F14" s="66">
        <v>9.54</v>
      </c>
      <c r="G14" s="66"/>
      <c r="H14" s="66"/>
      <c r="I14" s="148"/>
    </row>
    <row r="15" s="53" customFormat="1" ht="15.75" customHeight="1" spans="1:9">
      <c r="A15" s="69" t="s">
        <v>201</v>
      </c>
      <c r="B15" s="69" t="s">
        <v>202</v>
      </c>
      <c r="C15" s="69" t="s">
        <v>192</v>
      </c>
      <c r="D15" s="69" t="s">
        <v>187</v>
      </c>
      <c r="E15" s="66">
        <f t="shared" si="0"/>
        <v>84.31</v>
      </c>
      <c r="F15" s="66">
        <v>84.31</v>
      </c>
      <c r="G15" s="66"/>
      <c r="H15" s="66"/>
      <c r="I15" s="148"/>
    </row>
    <row r="16" ht="15.75" customHeight="1" spans="1:9">
      <c r="A16" s="69" t="s">
        <v>203</v>
      </c>
      <c r="B16" s="69" t="s">
        <v>204</v>
      </c>
      <c r="C16" s="69" t="s">
        <v>199</v>
      </c>
      <c r="D16" s="69" t="s">
        <v>200</v>
      </c>
      <c r="E16" s="66">
        <f t="shared" si="0"/>
        <v>4.33</v>
      </c>
      <c r="F16" s="66">
        <v>4.33</v>
      </c>
      <c r="G16" s="66"/>
      <c r="H16" s="66"/>
      <c r="I16" s="148"/>
    </row>
    <row r="17" customHeight="1" spans="1:9">
      <c r="A17" s="69" t="s">
        <v>203</v>
      </c>
      <c r="B17" s="69" t="s">
        <v>204</v>
      </c>
      <c r="C17" s="69" t="s">
        <v>192</v>
      </c>
      <c r="D17" s="69" t="s">
        <v>187</v>
      </c>
      <c r="E17" s="66">
        <f t="shared" si="0"/>
        <v>35.73</v>
      </c>
      <c r="F17" s="66">
        <v>35.73</v>
      </c>
      <c r="G17" s="66"/>
      <c r="H17" s="66"/>
      <c r="I17" s="73"/>
    </row>
    <row r="18" s="53" customFormat="1" customHeight="1" spans="1:9">
      <c r="A18" s="69" t="s">
        <v>205</v>
      </c>
      <c r="B18" s="69" t="s">
        <v>206</v>
      </c>
      <c r="C18" s="69" t="s">
        <v>199</v>
      </c>
      <c r="D18" s="69" t="s">
        <v>200</v>
      </c>
      <c r="E18" s="66">
        <f t="shared" si="0"/>
        <v>0.25</v>
      </c>
      <c r="F18" s="66">
        <v>0.25</v>
      </c>
      <c r="G18" s="66"/>
      <c r="H18" s="66"/>
      <c r="I18" s="73"/>
    </row>
    <row r="19" s="53" customFormat="1" customHeight="1" spans="1:9">
      <c r="A19" s="69" t="s">
        <v>207</v>
      </c>
      <c r="B19" s="69" t="s">
        <v>208</v>
      </c>
      <c r="C19" s="69" t="s">
        <v>209</v>
      </c>
      <c r="D19" s="69" t="s">
        <v>210</v>
      </c>
      <c r="E19" s="66">
        <f t="shared" si="0"/>
        <v>15</v>
      </c>
      <c r="F19" s="66">
        <v>15</v>
      </c>
      <c r="G19" s="66"/>
      <c r="H19" s="66"/>
      <c r="I19" s="73"/>
    </row>
    <row r="20" s="53" customFormat="1" customHeight="1" spans="1:9">
      <c r="A20" s="69" t="s">
        <v>207</v>
      </c>
      <c r="B20" s="69" t="s">
        <v>208</v>
      </c>
      <c r="C20" s="69" t="s">
        <v>192</v>
      </c>
      <c r="D20" s="69" t="s">
        <v>187</v>
      </c>
      <c r="E20" s="66">
        <f t="shared" si="0"/>
        <v>159.75</v>
      </c>
      <c r="F20" s="66">
        <v>159.75</v>
      </c>
      <c r="G20" s="66"/>
      <c r="H20" s="66"/>
      <c r="I20" s="73"/>
    </row>
    <row r="21" s="53" customFormat="1" customHeight="1" spans="1:9">
      <c r="A21" s="138" t="s">
        <v>211</v>
      </c>
      <c r="B21" s="69" t="s">
        <v>212</v>
      </c>
      <c r="C21" s="69">
        <v>50199</v>
      </c>
      <c r="D21" s="69" t="s">
        <v>213</v>
      </c>
      <c r="E21" s="66">
        <f t="shared" si="0"/>
        <v>0.05</v>
      </c>
      <c r="F21" s="66">
        <v>0.05</v>
      </c>
      <c r="G21" s="66"/>
      <c r="H21" s="66"/>
      <c r="I21" s="73"/>
    </row>
    <row r="22" s="53" customFormat="1" customHeight="1" spans="1:9">
      <c r="A22" s="138" t="s">
        <v>211</v>
      </c>
      <c r="B22" s="69" t="s">
        <v>212</v>
      </c>
      <c r="C22" s="69">
        <v>50501</v>
      </c>
      <c r="D22" s="69" t="s">
        <v>187</v>
      </c>
      <c r="E22" s="66">
        <f t="shared" si="0"/>
        <v>9.99</v>
      </c>
      <c r="F22" s="66">
        <v>9.99</v>
      </c>
      <c r="G22" s="66"/>
      <c r="H22" s="66"/>
      <c r="I22" s="73"/>
    </row>
    <row r="23" customHeight="1" spans="1:9">
      <c r="A23" s="137" t="s">
        <v>214</v>
      </c>
      <c r="B23" s="69" t="s">
        <v>215</v>
      </c>
      <c r="C23" s="69" t="s">
        <v>152</v>
      </c>
      <c r="D23" s="69" t="s">
        <v>152</v>
      </c>
      <c r="E23" s="147">
        <f t="shared" si="0"/>
        <v>75.42</v>
      </c>
      <c r="F23" s="147">
        <f>SUM(F24:F45)</f>
        <v>0</v>
      </c>
      <c r="G23" s="147">
        <f>SUM(G24:G45)</f>
        <v>60.42</v>
      </c>
      <c r="H23" s="147">
        <f>SUM(H24:H45)</f>
        <v>15</v>
      </c>
      <c r="I23" s="73"/>
    </row>
    <row r="24" customHeight="1" spans="1:9">
      <c r="A24" s="69" t="s">
        <v>216</v>
      </c>
      <c r="B24" s="69" t="s">
        <v>217</v>
      </c>
      <c r="C24" s="69" t="s">
        <v>218</v>
      </c>
      <c r="D24" s="69" t="s">
        <v>219</v>
      </c>
      <c r="E24" s="66">
        <f t="shared" si="0"/>
        <v>6</v>
      </c>
      <c r="F24" s="66"/>
      <c r="G24" s="66">
        <v>6</v>
      </c>
      <c r="H24" s="66"/>
      <c r="I24" s="73"/>
    </row>
    <row r="25" customHeight="1" spans="1:9">
      <c r="A25" s="69" t="s">
        <v>216</v>
      </c>
      <c r="B25" s="69" t="s">
        <v>217</v>
      </c>
      <c r="C25" s="69" t="s">
        <v>220</v>
      </c>
      <c r="D25" s="69" t="s">
        <v>215</v>
      </c>
      <c r="E25" s="66">
        <f t="shared" si="0"/>
        <v>11.82</v>
      </c>
      <c r="F25" s="66"/>
      <c r="G25" s="66">
        <v>9.82</v>
      </c>
      <c r="H25" s="66">
        <v>2</v>
      </c>
      <c r="I25" s="148"/>
    </row>
    <row r="26" customHeight="1" spans="1:9">
      <c r="A26" s="69" t="s">
        <v>221</v>
      </c>
      <c r="B26" s="69" t="s">
        <v>222</v>
      </c>
      <c r="C26" s="69" t="s">
        <v>218</v>
      </c>
      <c r="D26" s="69" t="s">
        <v>219</v>
      </c>
      <c r="E26" s="66">
        <f t="shared" si="0"/>
        <v>2</v>
      </c>
      <c r="F26" s="66"/>
      <c r="G26" s="66">
        <v>2</v>
      </c>
      <c r="H26" s="66"/>
      <c r="I26" s="148"/>
    </row>
    <row r="27" customHeight="1" spans="1:9">
      <c r="A27" s="69" t="s">
        <v>221</v>
      </c>
      <c r="B27" s="69" t="s">
        <v>222</v>
      </c>
      <c r="C27" s="69" t="s">
        <v>220</v>
      </c>
      <c r="D27" s="69" t="s">
        <v>215</v>
      </c>
      <c r="E27" s="66">
        <f t="shared" si="0"/>
        <v>3</v>
      </c>
      <c r="F27" s="66"/>
      <c r="G27" s="66"/>
      <c r="H27" s="66">
        <v>3</v>
      </c>
      <c r="I27" s="148"/>
    </row>
    <row r="28" customHeight="1" spans="1:9">
      <c r="A28" s="69" t="s">
        <v>223</v>
      </c>
      <c r="B28" s="69" t="s">
        <v>224</v>
      </c>
      <c r="C28" s="69" t="s">
        <v>218</v>
      </c>
      <c r="D28" s="69" t="s">
        <v>219</v>
      </c>
      <c r="E28" s="66">
        <f t="shared" si="0"/>
        <v>0.5</v>
      </c>
      <c r="F28" s="66"/>
      <c r="G28" s="66">
        <v>0.5</v>
      </c>
      <c r="H28" s="66"/>
      <c r="I28" s="73"/>
    </row>
    <row r="29" s="53" customFormat="1" customHeight="1" spans="1:9">
      <c r="A29" s="69" t="s">
        <v>223</v>
      </c>
      <c r="B29" s="69" t="s">
        <v>224</v>
      </c>
      <c r="C29" s="69" t="s">
        <v>220</v>
      </c>
      <c r="D29" s="69" t="s">
        <v>215</v>
      </c>
      <c r="E29" s="66">
        <f t="shared" si="0"/>
        <v>1</v>
      </c>
      <c r="F29" s="66"/>
      <c r="G29" s="66">
        <v>1</v>
      </c>
      <c r="H29" s="66"/>
      <c r="I29" s="73"/>
    </row>
    <row r="30" customHeight="1" spans="1:9">
      <c r="A30" s="69" t="s">
        <v>225</v>
      </c>
      <c r="B30" s="69" t="s">
        <v>226</v>
      </c>
      <c r="C30" s="69" t="s">
        <v>220</v>
      </c>
      <c r="D30" s="69" t="s">
        <v>215</v>
      </c>
      <c r="E30" s="66">
        <f t="shared" si="0"/>
        <v>1.1</v>
      </c>
      <c r="F30" s="66"/>
      <c r="G30" s="66">
        <v>1.1</v>
      </c>
      <c r="H30" s="66"/>
      <c r="I30" s="73"/>
    </row>
    <row r="31" customHeight="1" spans="1:9">
      <c r="A31" s="69" t="s">
        <v>227</v>
      </c>
      <c r="B31" s="69" t="s">
        <v>228</v>
      </c>
      <c r="C31" s="69" t="s">
        <v>218</v>
      </c>
      <c r="D31" s="69" t="s">
        <v>219</v>
      </c>
      <c r="E31" s="66">
        <f t="shared" si="0"/>
        <v>0.5</v>
      </c>
      <c r="F31" s="66"/>
      <c r="G31" s="66">
        <v>0.5</v>
      </c>
      <c r="H31" s="66"/>
      <c r="I31" s="73"/>
    </row>
    <row r="32" customHeight="1" spans="1:9">
      <c r="A32" s="69" t="s">
        <v>227</v>
      </c>
      <c r="B32" s="69" t="s">
        <v>228</v>
      </c>
      <c r="C32" s="69" t="s">
        <v>220</v>
      </c>
      <c r="D32" s="69" t="s">
        <v>215</v>
      </c>
      <c r="E32" s="66">
        <f t="shared" si="0"/>
        <v>0.8</v>
      </c>
      <c r="F32" s="66"/>
      <c r="G32" s="66">
        <v>0.8</v>
      </c>
      <c r="H32" s="66"/>
      <c r="I32" s="73"/>
    </row>
    <row r="33" customHeight="1" spans="1:9">
      <c r="A33" s="69" t="s">
        <v>229</v>
      </c>
      <c r="B33" s="69" t="s">
        <v>230</v>
      </c>
      <c r="C33" s="69" t="s">
        <v>220</v>
      </c>
      <c r="D33" s="69" t="s">
        <v>215</v>
      </c>
      <c r="E33" s="66">
        <f t="shared" si="0"/>
        <v>2.1</v>
      </c>
      <c r="F33" s="66"/>
      <c r="G33" s="66">
        <v>2.1</v>
      </c>
      <c r="H33" s="66"/>
      <c r="I33" s="73"/>
    </row>
    <row r="34" customHeight="1" spans="1:9">
      <c r="A34" s="69" t="s">
        <v>231</v>
      </c>
      <c r="B34" s="69" t="s">
        <v>232</v>
      </c>
      <c r="C34" s="69" t="s">
        <v>220</v>
      </c>
      <c r="D34" s="69" t="s">
        <v>215</v>
      </c>
      <c r="E34" s="66">
        <f t="shared" si="0"/>
        <v>0.3</v>
      </c>
      <c r="F34" s="66"/>
      <c r="G34" s="66">
        <v>0.3</v>
      </c>
      <c r="H34" s="66"/>
      <c r="I34" s="73"/>
    </row>
    <row r="35" s="146" customFormat="1" customHeight="1" spans="1:9">
      <c r="A35" s="69" t="s">
        <v>233</v>
      </c>
      <c r="B35" s="69" t="s">
        <v>234</v>
      </c>
      <c r="C35" s="69" t="s">
        <v>218</v>
      </c>
      <c r="D35" s="69" t="s">
        <v>219</v>
      </c>
      <c r="E35" s="66">
        <f t="shared" si="0"/>
        <v>2</v>
      </c>
      <c r="F35" s="66"/>
      <c r="G35" s="66">
        <v>2</v>
      </c>
      <c r="H35" s="66"/>
      <c r="I35" s="73"/>
    </row>
    <row r="36" customHeight="1" spans="1:9">
      <c r="A36" s="69" t="s">
        <v>233</v>
      </c>
      <c r="B36" s="69" t="s">
        <v>234</v>
      </c>
      <c r="C36" s="69" t="s">
        <v>220</v>
      </c>
      <c r="D36" s="69" t="s">
        <v>215</v>
      </c>
      <c r="E36" s="66">
        <f t="shared" si="0"/>
        <v>7.54</v>
      </c>
      <c r="F36" s="66"/>
      <c r="G36" s="66">
        <v>4.54</v>
      </c>
      <c r="H36" s="66">
        <v>3</v>
      </c>
      <c r="I36" s="73"/>
    </row>
    <row r="37" s="53" customFormat="1" customHeight="1" spans="1:9">
      <c r="A37" s="69" t="s">
        <v>235</v>
      </c>
      <c r="B37" s="69" t="s">
        <v>236</v>
      </c>
      <c r="C37" s="69" t="s">
        <v>237</v>
      </c>
      <c r="D37" s="69" t="s">
        <v>238</v>
      </c>
      <c r="E37" s="66">
        <f t="shared" si="0"/>
        <v>0.8</v>
      </c>
      <c r="F37" s="66"/>
      <c r="G37" s="66">
        <v>0.8</v>
      </c>
      <c r="H37" s="66"/>
      <c r="I37" s="148"/>
    </row>
    <row r="38" customHeight="1" spans="1:9">
      <c r="A38" s="138" t="s">
        <v>239</v>
      </c>
      <c r="B38" s="69" t="s">
        <v>240</v>
      </c>
      <c r="C38" s="69" t="s">
        <v>220</v>
      </c>
      <c r="D38" s="69" t="s">
        <v>215</v>
      </c>
      <c r="E38" s="66">
        <f t="shared" si="0"/>
        <v>0.6</v>
      </c>
      <c r="F38" s="66"/>
      <c r="G38" s="66">
        <v>0.6</v>
      </c>
      <c r="H38" s="66"/>
      <c r="I38" s="148"/>
    </row>
    <row r="39" customHeight="1" spans="1:9">
      <c r="A39" s="69" t="s">
        <v>241</v>
      </c>
      <c r="B39" s="69" t="s">
        <v>242</v>
      </c>
      <c r="C39" s="69" t="s">
        <v>218</v>
      </c>
      <c r="D39" s="69" t="s">
        <v>219</v>
      </c>
      <c r="E39" s="66">
        <f t="shared" si="0"/>
        <v>2.31</v>
      </c>
      <c r="F39" s="66"/>
      <c r="G39" s="66">
        <v>2.31</v>
      </c>
      <c r="H39" s="66"/>
      <c r="I39" s="148"/>
    </row>
    <row r="40" customHeight="1" spans="1:9">
      <c r="A40" s="69" t="s">
        <v>241</v>
      </c>
      <c r="B40" s="69" t="s">
        <v>242</v>
      </c>
      <c r="C40" s="69" t="s">
        <v>220</v>
      </c>
      <c r="D40" s="69" t="s">
        <v>215</v>
      </c>
      <c r="E40" s="66">
        <f t="shared" si="0"/>
        <v>17.32</v>
      </c>
      <c r="F40" s="66"/>
      <c r="G40" s="66">
        <v>17.32</v>
      </c>
      <c r="H40" s="66"/>
      <c r="I40" s="73"/>
    </row>
    <row r="41" s="53" customFormat="1" customHeight="1" spans="1:9">
      <c r="A41" s="69" t="s">
        <v>243</v>
      </c>
      <c r="B41" s="69" t="s">
        <v>244</v>
      </c>
      <c r="C41" s="69" t="s">
        <v>245</v>
      </c>
      <c r="D41" s="69" t="s">
        <v>246</v>
      </c>
      <c r="E41" s="66">
        <f t="shared" si="0"/>
        <v>2</v>
      </c>
      <c r="F41" s="66"/>
      <c r="G41" s="66">
        <v>2</v>
      </c>
      <c r="H41" s="66"/>
      <c r="I41" s="73"/>
    </row>
    <row r="42" customHeight="1" spans="1:9">
      <c r="A42" s="69" t="s">
        <v>243</v>
      </c>
      <c r="B42" s="69" t="s">
        <v>244</v>
      </c>
      <c r="C42" s="69" t="s">
        <v>220</v>
      </c>
      <c r="D42" s="69" t="s">
        <v>215</v>
      </c>
      <c r="E42" s="66">
        <f t="shared" si="0"/>
        <v>7.44</v>
      </c>
      <c r="F42" s="66"/>
      <c r="G42" s="66">
        <v>5.44</v>
      </c>
      <c r="H42" s="66">
        <v>2</v>
      </c>
      <c r="I42" s="73"/>
    </row>
    <row r="43" customHeight="1" spans="1:9">
      <c r="A43" s="69" t="s">
        <v>247</v>
      </c>
      <c r="B43" s="69" t="s">
        <v>248</v>
      </c>
      <c r="C43" s="69" t="s">
        <v>220</v>
      </c>
      <c r="D43" s="69" t="s">
        <v>215</v>
      </c>
      <c r="E43" s="66">
        <f t="shared" si="0"/>
        <v>0.8</v>
      </c>
      <c r="F43" s="66"/>
      <c r="G43" s="66">
        <v>0.8</v>
      </c>
      <c r="H43" s="66"/>
      <c r="I43" s="73"/>
    </row>
    <row r="44" s="53" customFormat="1" customHeight="1" spans="1:9">
      <c r="A44" s="69" t="s">
        <v>249</v>
      </c>
      <c r="B44" s="69" t="s">
        <v>250</v>
      </c>
      <c r="C44" s="69" t="s">
        <v>251</v>
      </c>
      <c r="D44" s="69" t="s">
        <v>252</v>
      </c>
      <c r="E44" s="66">
        <f t="shared" si="0"/>
        <v>0.49</v>
      </c>
      <c r="F44" s="66"/>
      <c r="G44" s="66">
        <v>0.49</v>
      </c>
      <c r="H44" s="66"/>
      <c r="I44" s="73"/>
    </row>
    <row r="45" customHeight="1" spans="1:9">
      <c r="A45" s="69" t="s">
        <v>249</v>
      </c>
      <c r="B45" s="69" t="s">
        <v>250</v>
      </c>
      <c r="C45" s="69" t="s">
        <v>220</v>
      </c>
      <c r="D45" s="69" t="s">
        <v>215</v>
      </c>
      <c r="E45" s="66">
        <f t="shared" si="0"/>
        <v>5</v>
      </c>
      <c r="F45" s="66"/>
      <c r="G45" s="66"/>
      <c r="H45" s="66">
        <v>5</v>
      </c>
      <c r="I45" s="73"/>
    </row>
    <row r="46" s="53" customFormat="1" customHeight="1" spans="1:9">
      <c r="A46" s="137" t="s">
        <v>253</v>
      </c>
      <c r="B46" s="69" t="s">
        <v>254</v>
      </c>
      <c r="C46" s="69" t="s">
        <v>152</v>
      </c>
      <c r="D46" s="69" t="s">
        <v>152</v>
      </c>
      <c r="E46" s="147">
        <f t="shared" si="0"/>
        <v>30.74</v>
      </c>
      <c r="F46" s="147">
        <f>F47+F48+F49</f>
        <v>27.74</v>
      </c>
      <c r="G46" s="66"/>
      <c r="H46" s="147">
        <f>H47+H48+H49</f>
        <v>3</v>
      </c>
      <c r="I46" s="73"/>
    </row>
    <row r="47" s="53" customFormat="1" customHeight="1" spans="1:9">
      <c r="A47" s="138" t="s">
        <v>255</v>
      </c>
      <c r="B47" s="138" t="s">
        <v>256</v>
      </c>
      <c r="C47" s="69" t="s">
        <v>257</v>
      </c>
      <c r="D47" s="69" t="s">
        <v>258</v>
      </c>
      <c r="E47" s="66">
        <f t="shared" si="0"/>
        <v>22.24</v>
      </c>
      <c r="F47" s="66">
        <v>22.24</v>
      </c>
      <c r="G47" s="66"/>
      <c r="H47" s="66"/>
      <c r="I47" s="73"/>
    </row>
    <row r="48" customHeight="1" spans="1:9">
      <c r="A48" s="69" t="s">
        <v>259</v>
      </c>
      <c r="B48" s="69" t="s">
        <v>260</v>
      </c>
      <c r="C48" s="69" t="s">
        <v>257</v>
      </c>
      <c r="D48" s="69" t="s">
        <v>258</v>
      </c>
      <c r="E48" s="66">
        <f t="shared" si="0"/>
        <v>4.98</v>
      </c>
      <c r="F48" s="66">
        <v>4.98</v>
      </c>
      <c r="G48" s="66"/>
      <c r="H48" s="66"/>
      <c r="I48" s="148"/>
    </row>
    <row r="49" customHeight="1" spans="1:9">
      <c r="A49" s="69" t="s">
        <v>261</v>
      </c>
      <c r="B49" s="69" t="s">
        <v>262</v>
      </c>
      <c r="C49" s="69" t="s">
        <v>263</v>
      </c>
      <c r="D49" s="69" t="s">
        <v>264</v>
      </c>
      <c r="E49" s="66">
        <f t="shared" si="0"/>
        <v>3.52</v>
      </c>
      <c r="F49" s="66">
        <v>0.52</v>
      </c>
      <c r="G49" s="66"/>
      <c r="H49" s="66">
        <v>3</v>
      </c>
      <c r="I49" s="148"/>
    </row>
    <row r="50" customHeight="1" spans="1:9">
      <c r="A50" s="137" t="s">
        <v>265</v>
      </c>
      <c r="B50" s="69" t="s">
        <v>266</v>
      </c>
      <c r="C50" s="69" t="s">
        <v>152</v>
      </c>
      <c r="D50" s="69" t="s">
        <v>152</v>
      </c>
      <c r="E50" s="147">
        <f t="shared" si="0"/>
        <v>55</v>
      </c>
      <c r="F50" s="66"/>
      <c r="G50" s="66"/>
      <c r="H50" s="147">
        <f>H51+H52+H53</f>
        <v>55</v>
      </c>
      <c r="I50" s="148"/>
    </row>
    <row r="51" s="146" customFormat="1" customHeight="1" spans="1:9">
      <c r="A51" s="138" t="s">
        <v>267</v>
      </c>
      <c r="B51" s="69" t="s">
        <v>268</v>
      </c>
      <c r="C51" s="69" t="s">
        <v>269</v>
      </c>
      <c r="D51" s="69" t="s">
        <v>270</v>
      </c>
      <c r="E51" s="66">
        <f t="shared" si="0"/>
        <v>40</v>
      </c>
      <c r="F51" s="66"/>
      <c r="G51" s="66"/>
      <c r="H51" s="66">
        <v>40</v>
      </c>
      <c r="I51" s="73"/>
    </row>
    <row r="52" customHeight="1" spans="1:9">
      <c r="A52" s="138" t="s">
        <v>271</v>
      </c>
      <c r="B52" s="69" t="s">
        <v>272</v>
      </c>
      <c r="C52" s="69" t="s">
        <v>273</v>
      </c>
      <c r="D52" s="69" t="s">
        <v>274</v>
      </c>
      <c r="E52" s="66">
        <f t="shared" si="0"/>
        <v>10</v>
      </c>
      <c r="F52" s="66"/>
      <c r="G52" s="66"/>
      <c r="H52" s="66">
        <v>10</v>
      </c>
      <c r="I52" s="73"/>
    </row>
    <row r="53" customHeight="1" spans="1:9">
      <c r="A53" s="138" t="s">
        <v>275</v>
      </c>
      <c r="B53" s="69" t="s">
        <v>276</v>
      </c>
      <c r="C53" s="69" t="s">
        <v>273</v>
      </c>
      <c r="D53" s="69" t="s">
        <v>274</v>
      </c>
      <c r="E53" s="66">
        <f t="shared" si="0"/>
        <v>5</v>
      </c>
      <c r="F53" s="66"/>
      <c r="G53" s="66"/>
      <c r="H53" s="66">
        <v>5</v>
      </c>
      <c r="I53" s="73"/>
    </row>
  </sheetData>
  <autoFilter ref="A4:I53">
    <extLst/>
  </autoFilter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12" sqref="C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3" t="s">
        <v>22</v>
      </c>
    </row>
    <row r="2" ht="28.5" customHeight="1" spans="1:6">
      <c r="A2" s="135" t="s">
        <v>277</v>
      </c>
      <c r="B2" s="135"/>
      <c r="C2" s="135"/>
      <c r="D2" s="135"/>
      <c r="E2" s="135"/>
      <c r="F2" s="135"/>
    </row>
    <row r="3" ht="22.5" customHeight="1" spans="6:6">
      <c r="F3" s="93" t="s">
        <v>47</v>
      </c>
    </row>
    <row r="4" ht="22.5" customHeight="1" spans="1:6">
      <c r="A4" s="88" t="s">
        <v>166</v>
      </c>
      <c r="B4" s="88" t="s">
        <v>167</v>
      </c>
      <c r="C4" s="88" t="s">
        <v>142</v>
      </c>
      <c r="D4" s="88" t="s">
        <v>168</v>
      </c>
      <c r="E4" s="88" t="s">
        <v>169</v>
      </c>
      <c r="F4" s="88" t="s">
        <v>171</v>
      </c>
    </row>
    <row r="5" ht="15.75" customHeight="1" spans="1:6">
      <c r="A5" s="69" t="s">
        <v>152</v>
      </c>
      <c r="B5" s="136" t="s">
        <v>142</v>
      </c>
      <c r="C5" s="66">
        <f>D5+E5</f>
        <v>1916.6</v>
      </c>
      <c r="D5" s="66">
        <f>D6</f>
        <v>1856.18</v>
      </c>
      <c r="E5" s="66">
        <f>E6</f>
        <v>60.42</v>
      </c>
      <c r="F5" s="90"/>
    </row>
    <row r="6" customHeight="1" spans="1:6">
      <c r="A6" s="139" t="s">
        <v>175</v>
      </c>
      <c r="B6" s="139" t="s">
        <v>176</v>
      </c>
      <c r="C6" s="66">
        <f t="shared" ref="C6:C9" si="0">D6+E6</f>
        <v>1916.6</v>
      </c>
      <c r="D6" s="140">
        <f>D7</f>
        <v>1856.18</v>
      </c>
      <c r="E6" s="140">
        <f>E7</f>
        <v>60.42</v>
      </c>
      <c r="F6" s="73"/>
    </row>
    <row r="7" customHeight="1" spans="1:6">
      <c r="A7" s="141">
        <v>21302</v>
      </c>
      <c r="B7" s="142" t="s">
        <v>177</v>
      </c>
      <c r="C7" s="66">
        <f t="shared" si="0"/>
        <v>1916.6</v>
      </c>
      <c r="D7" s="143">
        <f>D8+D9</f>
        <v>1856.18</v>
      </c>
      <c r="E7" s="143">
        <f>E8+E9</f>
        <v>60.42</v>
      </c>
      <c r="F7" s="73"/>
    </row>
    <row r="8" customHeight="1" spans="1:6">
      <c r="A8" s="144">
        <v>2130201</v>
      </c>
      <c r="B8" s="144" t="s">
        <v>178</v>
      </c>
      <c r="C8" s="66">
        <f t="shared" si="0"/>
        <v>201.01</v>
      </c>
      <c r="D8" s="143">
        <v>184.41</v>
      </c>
      <c r="E8" s="143">
        <v>16.6</v>
      </c>
      <c r="F8" s="73"/>
    </row>
    <row r="9" customHeight="1" spans="1:6">
      <c r="A9" s="144">
        <v>2130204</v>
      </c>
      <c r="B9" s="144" t="s">
        <v>179</v>
      </c>
      <c r="C9" s="66">
        <f t="shared" si="0"/>
        <v>1715.59</v>
      </c>
      <c r="D9" s="143">
        <v>1671.77</v>
      </c>
      <c r="E9" s="143">
        <v>43.82</v>
      </c>
      <c r="F9" s="73"/>
    </row>
    <row r="10" customHeight="1" spans="1:6">
      <c r="A10" s="73"/>
      <c r="B10" s="73"/>
      <c r="C10" s="73"/>
      <c r="D10" s="73"/>
      <c r="E10" s="73"/>
      <c r="F10" s="73"/>
    </row>
    <row r="11" customHeight="1" spans="1:6">
      <c r="A11" s="73"/>
      <c r="B11" s="73"/>
      <c r="C11" s="73"/>
      <c r="D11" s="92"/>
      <c r="E11" s="73"/>
      <c r="F11" s="73"/>
    </row>
    <row r="12" customHeight="1" spans="1:6">
      <c r="A12" s="73"/>
      <c r="B12" s="73"/>
      <c r="C12" s="73"/>
      <c r="D12" s="73"/>
      <c r="E12" s="73"/>
      <c r="F12" s="73"/>
    </row>
    <row r="13" customHeight="1" spans="1:6">
      <c r="A13" s="73"/>
      <c r="B13" s="92"/>
      <c r="C13" s="73"/>
      <c r="D13" s="92"/>
      <c r="E13" s="92"/>
      <c r="F13" s="92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45"/>
    </row>
    <row r="19" customHeight="1" spans="2:5">
      <c r="B19" s="53"/>
      <c r="E19" s="14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showGridLines="0" showZeros="0" workbookViewId="0">
      <selection activeCell="F24" sqref="F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3" t="s">
        <v>24</v>
      </c>
    </row>
    <row r="2" ht="28.5" customHeight="1" spans="1:8">
      <c r="A2" s="135" t="s">
        <v>278</v>
      </c>
      <c r="B2" s="135"/>
      <c r="C2" s="135"/>
      <c r="D2" s="135"/>
      <c r="E2" s="135"/>
      <c r="F2" s="135"/>
      <c r="G2" s="135"/>
      <c r="H2" s="135"/>
    </row>
    <row r="3" ht="22.5" customHeight="1" spans="8:8">
      <c r="H3" s="93" t="s">
        <v>47</v>
      </c>
    </row>
    <row r="4" ht="22.5" customHeight="1" spans="1:8">
      <c r="A4" s="88" t="s">
        <v>182</v>
      </c>
      <c r="B4" s="88" t="s">
        <v>183</v>
      </c>
      <c r="C4" s="88" t="s">
        <v>184</v>
      </c>
      <c r="D4" s="88" t="s">
        <v>185</v>
      </c>
      <c r="E4" s="88" t="s">
        <v>142</v>
      </c>
      <c r="F4" s="88" t="s">
        <v>168</v>
      </c>
      <c r="G4" s="88" t="s">
        <v>169</v>
      </c>
      <c r="H4" s="88" t="s">
        <v>171</v>
      </c>
    </row>
    <row r="5" ht="15.75" customHeight="1" spans="1:8">
      <c r="A5" s="69" t="s">
        <v>152</v>
      </c>
      <c r="B5" s="136" t="s">
        <v>142</v>
      </c>
      <c r="C5" s="69" t="s">
        <v>152</v>
      </c>
      <c r="D5" s="69" t="s">
        <v>152</v>
      </c>
      <c r="E5" s="66">
        <f>F5+G5</f>
        <v>1916.6</v>
      </c>
      <c r="F5" s="66">
        <f>F6+F23+F46+F50</f>
        <v>1856.18</v>
      </c>
      <c r="G5" s="66">
        <f>G6+G23+G46+G50</f>
        <v>60.42</v>
      </c>
      <c r="H5" s="90" t="s">
        <v>279</v>
      </c>
    </row>
    <row r="6" customHeight="1" spans="1:8">
      <c r="A6" s="137" t="s">
        <v>186</v>
      </c>
      <c r="B6" s="69" t="s">
        <v>187</v>
      </c>
      <c r="C6" s="69" t="s">
        <v>152</v>
      </c>
      <c r="D6" s="69" t="s">
        <v>152</v>
      </c>
      <c r="E6" s="66">
        <f t="shared" ref="E6:E50" si="0">F6+G6</f>
        <v>1828.44</v>
      </c>
      <c r="F6" s="66">
        <f>F7+F8+F9+F10+F11+F12+F13+F14+F15+F16+F17+F18+F19+F20+F21+F22</f>
        <v>1828.44</v>
      </c>
      <c r="G6" s="66">
        <f>SUM(G7:G22)</f>
        <v>0</v>
      </c>
      <c r="H6" s="73"/>
    </row>
    <row r="7" customHeight="1" spans="1:8">
      <c r="A7" s="69" t="s">
        <v>188</v>
      </c>
      <c r="B7" s="69" t="s">
        <v>189</v>
      </c>
      <c r="C7" s="69" t="s">
        <v>190</v>
      </c>
      <c r="D7" s="69" t="s">
        <v>191</v>
      </c>
      <c r="E7" s="66">
        <f t="shared" si="0"/>
        <v>125.04</v>
      </c>
      <c r="F7" s="66">
        <v>125.04</v>
      </c>
      <c r="G7" s="66"/>
      <c r="H7" s="73"/>
    </row>
    <row r="8" customHeight="1" spans="1:8">
      <c r="A8" s="69" t="s">
        <v>188</v>
      </c>
      <c r="B8" s="69" t="s">
        <v>189</v>
      </c>
      <c r="C8" s="69" t="s">
        <v>192</v>
      </c>
      <c r="D8" s="69" t="s">
        <v>187</v>
      </c>
      <c r="E8" s="66">
        <f t="shared" si="0"/>
        <v>561.1</v>
      </c>
      <c r="F8" s="66">
        <v>561.1</v>
      </c>
      <c r="G8" s="66"/>
      <c r="H8" s="73"/>
    </row>
    <row r="9" customHeight="1" spans="1:8">
      <c r="A9" s="69" t="s">
        <v>193</v>
      </c>
      <c r="B9" s="69" t="s">
        <v>194</v>
      </c>
      <c r="C9" s="69" t="s">
        <v>190</v>
      </c>
      <c r="D9" s="69" t="s">
        <v>191</v>
      </c>
      <c r="E9" s="66">
        <f t="shared" si="0"/>
        <v>4.45</v>
      </c>
      <c r="F9" s="66">
        <v>4.45</v>
      </c>
      <c r="G9" s="66"/>
      <c r="H9" s="73"/>
    </row>
    <row r="10" customHeight="1" spans="1:8">
      <c r="A10" s="69" t="s">
        <v>193</v>
      </c>
      <c r="B10" s="69" t="s">
        <v>194</v>
      </c>
      <c r="C10" s="69" t="s">
        <v>192</v>
      </c>
      <c r="D10" s="69" t="s">
        <v>187</v>
      </c>
      <c r="E10" s="66">
        <f t="shared" si="0"/>
        <v>341.25</v>
      </c>
      <c r="F10" s="66">
        <v>341.25</v>
      </c>
      <c r="G10" s="66"/>
      <c r="H10" s="73"/>
    </row>
    <row r="11" customHeight="1" spans="1:8">
      <c r="A11" s="69" t="s">
        <v>195</v>
      </c>
      <c r="B11" s="69" t="s">
        <v>196</v>
      </c>
      <c r="C11" s="69" t="s">
        <v>192</v>
      </c>
      <c r="D11" s="69" t="s">
        <v>187</v>
      </c>
      <c r="E11" s="66">
        <f t="shared" si="0"/>
        <v>252.35</v>
      </c>
      <c r="F11" s="66">
        <v>252.35</v>
      </c>
      <c r="G11" s="66"/>
      <c r="H11" s="73"/>
    </row>
    <row r="12" customHeight="1" spans="1:8">
      <c r="A12" s="69" t="s">
        <v>197</v>
      </c>
      <c r="B12" s="69" t="s">
        <v>198</v>
      </c>
      <c r="C12" s="69" t="s">
        <v>199</v>
      </c>
      <c r="D12" s="69" t="s">
        <v>200</v>
      </c>
      <c r="E12" s="66">
        <f t="shared" si="0"/>
        <v>19.08</v>
      </c>
      <c r="F12" s="66">
        <v>19.08</v>
      </c>
      <c r="G12" s="66"/>
      <c r="H12" s="73"/>
    </row>
    <row r="13" customHeight="1" spans="1:8">
      <c r="A13" s="69" t="s">
        <v>197</v>
      </c>
      <c r="B13" s="69" t="s">
        <v>198</v>
      </c>
      <c r="C13" s="69" t="s">
        <v>192</v>
      </c>
      <c r="D13" s="69" t="s">
        <v>187</v>
      </c>
      <c r="E13" s="66">
        <f t="shared" si="0"/>
        <v>206.22</v>
      </c>
      <c r="F13" s="66">
        <v>206.22</v>
      </c>
      <c r="G13" s="66"/>
      <c r="H13" s="73"/>
    </row>
    <row r="14" customHeight="1" spans="1:8">
      <c r="A14" s="69" t="s">
        <v>201</v>
      </c>
      <c r="B14" s="69" t="s">
        <v>202</v>
      </c>
      <c r="C14" s="69" t="s">
        <v>199</v>
      </c>
      <c r="D14" s="69" t="s">
        <v>200</v>
      </c>
      <c r="E14" s="66">
        <f t="shared" si="0"/>
        <v>9.54</v>
      </c>
      <c r="F14" s="66">
        <v>9.54</v>
      </c>
      <c r="G14" s="66"/>
      <c r="H14" s="73"/>
    </row>
    <row r="15" customHeight="1" spans="1:8">
      <c r="A15" s="69" t="s">
        <v>201</v>
      </c>
      <c r="B15" s="69" t="s">
        <v>202</v>
      </c>
      <c r="C15" s="69" t="s">
        <v>192</v>
      </c>
      <c r="D15" s="69" t="s">
        <v>187</v>
      </c>
      <c r="E15" s="66">
        <f t="shared" si="0"/>
        <v>84.31</v>
      </c>
      <c r="F15" s="66">
        <v>84.31</v>
      </c>
      <c r="G15" s="66"/>
      <c r="H15" s="73"/>
    </row>
    <row r="16" customHeight="1" spans="1:8">
      <c r="A16" s="69" t="s">
        <v>203</v>
      </c>
      <c r="B16" s="69" t="s">
        <v>204</v>
      </c>
      <c r="C16" s="69" t="s">
        <v>199</v>
      </c>
      <c r="D16" s="69" t="s">
        <v>200</v>
      </c>
      <c r="E16" s="66">
        <f t="shared" si="0"/>
        <v>4.33</v>
      </c>
      <c r="F16" s="66">
        <v>4.33</v>
      </c>
      <c r="G16" s="66"/>
      <c r="H16" s="73"/>
    </row>
    <row r="17" customHeight="1" spans="1:8">
      <c r="A17" s="69" t="s">
        <v>203</v>
      </c>
      <c r="B17" s="69" t="s">
        <v>204</v>
      </c>
      <c r="C17" s="69" t="s">
        <v>192</v>
      </c>
      <c r="D17" s="69" t="s">
        <v>187</v>
      </c>
      <c r="E17" s="66">
        <f t="shared" si="0"/>
        <v>35.73</v>
      </c>
      <c r="F17" s="66">
        <v>35.73</v>
      </c>
      <c r="G17" s="66"/>
      <c r="H17" s="73"/>
    </row>
    <row r="18" customHeight="1" spans="1:8">
      <c r="A18" s="69" t="s">
        <v>205</v>
      </c>
      <c r="B18" s="69" t="s">
        <v>206</v>
      </c>
      <c r="C18" s="69" t="s">
        <v>199</v>
      </c>
      <c r="D18" s="69" t="s">
        <v>200</v>
      </c>
      <c r="E18" s="66">
        <f t="shared" si="0"/>
        <v>0.25</v>
      </c>
      <c r="F18" s="66">
        <v>0.25</v>
      </c>
      <c r="G18" s="66"/>
      <c r="H18" s="73"/>
    </row>
    <row r="19" customHeight="1" spans="1:8">
      <c r="A19" s="69" t="s">
        <v>207</v>
      </c>
      <c r="B19" s="69" t="s">
        <v>208</v>
      </c>
      <c r="C19" s="69" t="s">
        <v>209</v>
      </c>
      <c r="D19" s="69" t="s">
        <v>210</v>
      </c>
      <c r="E19" s="66">
        <f t="shared" si="0"/>
        <v>15</v>
      </c>
      <c r="F19" s="66">
        <v>15</v>
      </c>
      <c r="G19" s="66"/>
      <c r="H19" s="73"/>
    </row>
    <row r="20" customHeight="1" spans="1:8">
      <c r="A20" s="69" t="s">
        <v>207</v>
      </c>
      <c r="B20" s="69" t="s">
        <v>208</v>
      </c>
      <c r="C20" s="69" t="s">
        <v>192</v>
      </c>
      <c r="D20" s="69" t="s">
        <v>187</v>
      </c>
      <c r="E20" s="66">
        <f t="shared" si="0"/>
        <v>159.75</v>
      </c>
      <c r="F20" s="66">
        <v>159.75</v>
      </c>
      <c r="G20" s="66"/>
      <c r="H20" s="73"/>
    </row>
    <row r="21" customHeight="1" spans="1:8">
      <c r="A21" s="138" t="s">
        <v>211</v>
      </c>
      <c r="B21" s="69" t="s">
        <v>212</v>
      </c>
      <c r="C21" s="69">
        <v>50199</v>
      </c>
      <c r="D21" s="69" t="s">
        <v>213</v>
      </c>
      <c r="E21" s="66">
        <f t="shared" si="0"/>
        <v>0.05</v>
      </c>
      <c r="F21" s="66">
        <v>0.05</v>
      </c>
      <c r="G21" s="66"/>
      <c r="H21" s="73"/>
    </row>
    <row r="22" customHeight="1" spans="1:8">
      <c r="A22" s="138" t="s">
        <v>211</v>
      </c>
      <c r="B22" s="69" t="s">
        <v>212</v>
      </c>
      <c r="C22" s="69">
        <v>50501</v>
      </c>
      <c r="D22" s="69" t="s">
        <v>187</v>
      </c>
      <c r="E22" s="66">
        <f t="shared" si="0"/>
        <v>9.99</v>
      </c>
      <c r="F22" s="66">
        <v>9.99</v>
      </c>
      <c r="G22" s="66"/>
      <c r="H22" s="73"/>
    </row>
    <row r="23" customHeight="1" spans="1:8">
      <c r="A23" s="137" t="s">
        <v>214</v>
      </c>
      <c r="B23" s="69" t="s">
        <v>215</v>
      </c>
      <c r="C23" s="69" t="s">
        <v>152</v>
      </c>
      <c r="D23" s="69" t="s">
        <v>152</v>
      </c>
      <c r="E23" s="66">
        <f t="shared" si="0"/>
        <v>60.42</v>
      </c>
      <c r="F23" s="66">
        <f>SUM(F24:F45)</f>
        <v>0</v>
      </c>
      <c r="G23" s="66">
        <f>SUM(G24:G45)</f>
        <v>60.42</v>
      </c>
      <c r="H23" s="73"/>
    </row>
    <row r="24" customHeight="1" spans="1:8">
      <c r="A24" s="69" t="s">
        <v>216</v>
      </c>
      <c r="B24" s="69" t="s">
        <v>217</v>
      </c>
      <c r="C24" s="69" t="s">
        <v>218</v>
      </c>
      <c r="D24" s="69" t="s">
        <v>219</v>
      </c>
      <c r="E24" s="66">
        <f t="shared" si="0"/>
        <v>6</v>
      </c>
      <c r="F24" s="66"/>
      <c r="G24" s="66">
        <v>6</v>
      </c>
      <c r="H24" s="73"/>
    </row>
    <row r="25" customHeight="1" spans="1:8">
      <c r="A25" s="69" t="s">
        <v>216</v>
      </c>
      <c r="B25" s="69" t="s">
        <v>217</v>
      </c>
      <c r="C25" s="69" t="s">
        <v>220</v>
      </c>
      <c r="D25" s="69" t="s">
        <v>215</v>
      </c>
      <c r="E25" s="66">
        <f t="shared" si="0"/>
        <v>9.82</v>
      </c>
      <c r="F25" s="66"/>
      <c r="G25" s="66">
        <v>9.82</v>
      </c>
      <c r="H25" s="73"/>
    </row>
    <row r="26" customHeight="1" spans="1:8">
      <c r="A26" s="69" t="s">
        <v>221</v>
      </c>
      <c r="B26" s="69" t="s">
        <v>222</v>
      </c>
      <c r="C26" s="69" t="s">
        <v>218</v>
      </c>
      <c r="D26" s="69" t="s">
        <v>219</v>
      </c>
      <c r="E26" s="66">
        <f t="shared" si="0"/>
        <v>2</v>
      </c>
      <c r="F26" s="66"/>
      <c r="G26" s="66">
        <v>2</v>
      </c>
      <c r="H26" s="73"/>
    </row>
    <row r="27" customHeight="1" spans="1:8">
      <c r="A27" s="69" t="s">
        <v>221</v>
      </c>
      <c r="B27" s="69" t="s">
        <v>222</v>
      </c>
      <c r="C27" s="69" t="s">
        <v>220</v>
      </c>
      <c r="D27" s="69" t="s">
        <v>215</v>
      </c>
      <c r="E27" s="66">
        <f t="shared" si="0"/>
        <v>0</v>
      </c>
      <c r="F27" s="66"/>
      <c r="G27" s="66"/>
      <c r="H27" s="73"/>
    </row>
    <row r="28" customHeight="1" spans="1:8">
      <c r="A28" s="69" t="s">
        <v>223</v>
      </c>
      <c r="B28" s="69" t="s">
        <v>224</v>
      </c>
      <c r="C28" s="69" t="s">
        <v>218</v>
      </c>
      <c r="D28" s="69" t="s">
        <v>219</v>
      </c>
      <c r="E28" s="66">
        <f t="shared" si="0"/>
        <v>0.5</v>
      </c>
      <c r="F28" s="66"/>
      <c r="G28" s="66">
        <v>0.5</v>
      </c>
      <c r="H28" s="73"/>
    </row>
    <row r="29" customHeight="1" spans="1:8">
      <c r="A29" s="69" t="s">
        <v>223</v>
      </c>
      <c r="B29" s="69" t="s">
        <v>224</v>
      </c>
      <c r="C29" s="69" t="s">
        <v>220</v>
      </c>
      <c r="D29" s="69" t="s">
        <v>215</v>
      </c>
      <c r="E29" s="66">
        <f t="shared" si="0"/>
        <v>1</v>
      </c>
      <c r="F29" s="66"/>
      <c r="G29" s="66">
        <v>1</v>
      </c>
      <c r="H29" s="73"/>
    </row>
    <row r="30" customHeight="1" spans="1:8">
      <c r="A30" s="69" t="s">
        <v>225</v>
      </c>
      <c r="B30" s="69" t="s">
        <v>226</v>
      </c>
      <c r="C30" s="69" t="s">
        <v>220</v>
      </c>
      <c r="D30" s="69" t="s">
        <v>215</v>
      </c>
      <c r="E30" s="66">
        <f t="shared" si="0"/>
        <v>1.1</v>
      </c>
      <c r="F30" s="66"/>
      <c r="G30" s="66">
        <v>1.1</v>
      </c>
      <c r="H30" s="73"/>
    </row>
    <row r="31" customHeight="1" spans="1:8">
      <c r="A31" s="69" t="s">
        <v>227</v>
      </c>
      <c r="B31" s="69" t="s">
        <v>228</v>
      </c>
      <c r="C31" s="69" t="s">
        <v>218</v>
      </c>
      <c r="D31" s="69" t="s">
        <v>219</v>
      </c>
      <c r="E31" s="66">
        <f t="shared" si="0"/>
        <v>0.5</v>
      </c>
      <c r="F31" s="66"/>
      <c r="G31" s="66">
        <v>0.5</v>
      </c>
      <c r="H31" s="73"/>
    </row>
    <row r="32" customHeight="1" spans="1:8">
      <c r="A32" s="69" t="s">
        <v>227</v>
      </c>
      <c r="B32" s="69" t="s">
        <v>228</v>
      </c>
      <c r="C32" s="69" t="s">
        <v>220</v>
      </c>
      <c r="D32" s="69" t="s">
        <v>215</v>
      </c>
      <c r="E32" s="66">
        <f t="shared" si="0"/>
        <v>0.8</v>
      </c>
      <c r="F32" s="66"/>
      <c r="G32" s="66">
        <v>0.8</v>
      </c>
      <c r="H32" s="73"/>
    </row>
    <row r="33" customHeight="1" spans="1:8">
      <c r="A33" s="69" t="s">
        <v>229</v>
      </c>
      <c r="B33" s="69" t="s">
        <v>230</v>
      </c>
      <c r="C33" s="69" t="s">
        <v>220</v>
      </c>
      <c r="D33" s="69" t="s">
        <v>215</v>
      </c>
      <c r="E33" s="66">
        <f t="shared" si="0"/>
        <v>2.1</v>
      </c>
      <c r="F33" s="66"/>
      <c r="G33" s="66">
        <v>2.1</v>
      </c>
      <c r="H33" s="73"/>
    </row>
    <row r="34" customHeight="1" spans="1:8">
      <c r="A34" s="69" t="s">
        <v>231</v>
      </c>
      <c r="B34" s="69" t="s">
        <v>232</v>
      </c>
      <c r="C34" s="69" t="s">
        <v>220</v>
      </c>
      <c r="D34" s="69" t="s">
        <v>215</v>
      </c>
      <c r="E34" s="66">
        <f t="shared" si="0"/>
        <v>0.3</v>
      </c>
      <c r="F34" s="66"/>
      <c r="G34" s="66">
        <v>0.3</v>
      </c>
      <c r="H34" s="73"/>
    </row>
    <row r="35" customHeight="1" spans="1:8">
      <c r="A35" s="69" t="s">
        <v>233</v>
      </c>
      <c r="B35" s="69" t="s">
        <v>234</v>
      </c>
      <c r="C35" s="69" t="s">
        <v>218</v>
      </c>
      <c r="D35" s="69" t="s">
        <v>219</v>
      </c>
      <c r="E35" s="66">
        <f t="shared" si="0"/>
        <v>2</v>
      </c>
      <c r="F35" s="66"/>
      <c r="G35" s="66">
        <v>2</v>
      </c>
      <c r="H35" s="73"/>
    </row>
    <row r="36" customHeight="1" spans="1:8">
      <c r="A36" s="69" t="s">
        <v>233</v>
      </c>
      <c r="B36" s="69" t="s">
        <v>234</v>
      </c>
      <c r="C36" s="69" t="s">
        <v>220</v>
      </c>
      <c r="D36" s="69" t="s">
        <v>215</v>
      </c>
      <c r="E36" s="66">
        <f t="shared" si="0"/>
        <v>4.54</v>
      </c>
      <c r="F36" s="66"/>
      <c r="G36" s="66">
        <v>4.54</v>
      </c>
      <c r="H36" s="73"/>
    </row>
    <row r="37" customHeight="1" spans="1:8">
      <c r="A37" s="69" t="s">
        <v>235</v>
      </c>
      <c r="B37" s="69" t="s">
        <v>236</v>
      </c>
      <c r="C37" s="69" t="s">
        <v>237</v>
      </c>
      <c r="D37" s="69" t="s">
        <v>238</v>
      </c>
      <c r="E37" s="66">
        <f t="shared" si="0"/>
        <v>0.8</v>
      </c>
      <c r="F37" s="66"/>
      <c r="G37" s="66">
        <v>0.8</v>
      </c>
      <c r="H37" s="73"/>
    </row>
    <row r="38" customHeight="1" spans="1:8">
      <c r="A38" s="138" t="s">
        <v>239</v>
      </c>
      <c r="B38" s="69" t="s">
        <v>240</v>
      </c>
      <c r="C38" s="69" t="s">
        <v>220</v>
      </c>
      <c r="D38" s="69" t="s">
        <v>215</v>
      </c>
      <c r="E38" s="66">
        <f t="shared" si="0"/>
        <v>0.6</v>
      </c>
      <c r="F38" s="66"/>
      <c r="G38" s="66">
        <v>0.6</v>
      </c>
      <c r="H38" s="73"/>
    </row>
    <row r="39" customHeight="1" spans="1:8">
      <c r="A39" s="69" t="s">
        <v>241</v>
      </c>
      <c r="B39" s="69" t="s">
        <v>242</v>
      </c>
      <c r="C39" s="69" t="s">
        <v>218</v>
      </c>
      <c r="D39" s="69" t="s">
        <v>219</v>
      </c>
      <c r="E39" s="66">
        <f t="shared" si="0"/>
        <v>2.31</v>
      </c>
      <c r="F39" s="66"/>
      <c r="G39" s="66">
        <v>2.31</v>
      </c>
      <c r="H39" s="73"/>
    </row>
    <row r="40" customHeight="1" spans="1:8">
      <c r="A40" s="69" t="s">
        <v>241</v>
      </c>
      <c r="B40" s="69" t="s">
        <v>242</v>
      </c>
      <c r="C40" s="69" t="s">
        <v>220</v>
      </c>
      <c r="D40" s="69" t="s">
        <v>215</v>
      </c>
      <c r="E40" s="66">
        <f t="shared" si="0"/>
        <v>17.32</v>
      </c>
      <c r="F40" s="66"/>
      <c r="G40" s="66">
        <v>17.32</v>
      </c>
      <c r="H40" s="73"/>
    </row>
    <row r="41" customHeight="1" spans="1:8">
      <c r="A41" s="69" t="s">
        <v>243</v>
      </c>
      <c r="B41" s="69" t="s">
        <v>244</v>
      </c>
      <c r="C41" s="69" t="s">
        <v>245</v>
      </c>
      <c r="D41" s="69" t="s">
        <v>246</v>
      </c>
      <c r="E41" s="66">
        <f t="shared" si="0"/>
        <v>2</v>
      </c>
      <c r="F41" s="66"/>
      <c r="G41" s="66">
        <v>2</v>
      </c>
      <c r="H41" s="73"/>
    </row>
    <row r="42" customHeight="1" spans="1:8">
      <c r="A42" s="69" t="s">
        <v>243</v>
      </c>
      <c r="B42" s="69" t="s">
        <v>244</v>
      </c>
      <c r="C42" s="69" t="s">
        <v>220</v>
      </c>
      <c r="D42" s="69" t="s">
        <v>215</v>
      </c>
      <c r="E42" s="66">
        <f t="shared" si="0"/>
        <v>5.44</v>
      </c>
      <c r="F42" s="66"/>
      <c r="G42" s="66">
        <v>5.44</v>
      </c>
      <c r="H42" s="73"/>
    </row>
    <row r="43" customHeight="1" spans="1:8">
      <c r="A43" s="69" t="s">
        <v>247</v>
      </c>
      <c r="B43" s="69" t="s">
        <v>248</v>
      </c>
      <c r="C43" s="69" t="s">
        <v>220</v>
      </c>
      <c r="D43" s="69" t="s">
        <v>215</v>
      </c>
      <c r="E43" s="66">
        <f t="shared" si="0"/>
        <v>0.8</v>
      </c>
      <c r="F43" s="66"/>
      <c r="G43" s="66">
        <v>0.8</v>
      </c>
      <c r="H43" s="73"/>
    </row>
    <row r="44" customHeight="1" spans="1:8">
      <c r="A44" s="69" t="s">
        <v>249</v>
      </c>
      <c r="B44" s="69" t="s">
        <v>250</v>
      </c>
      <c r="C44" s="69" t="s">
        <v>251</v>
      </c>
      <c r="D44" s="69" t="s">
        <v>252</v>
      </c>
      <c r="E44" s="66">
        <f t="shared" si="0"/>
        <v>0.49</v>
      </c>
      <c r="F44" s="66"/>
      <c r="G44" s="66">
        <v>0.49</v>
      </c>
      <c r="H44" s="73"/>
    </row>
    <row r="45" customHeight="1" spans="1:8">
      <c r="A45" s="69" t="s">
        <v>249</v>
      </c>
      <c r="B45" s="69" t="s">
        <v>250</v>
      </c>
      <c r="C45" s="69" t="s">
        <v>220</v>
      </c>
      <c r="D45" s="69" t="s">
        <v>215</v>
      </c>
      <c r="E45" s="66">
        <f t="shared" si="0"/>
        <v>0</v>
      </c>
      <c r="F45" s="66"/>
      <c r="G45" s="66"/>
      <c r="H45" s="73"/>
    </row>
    <row r="46" customHeight="1" spans="1:8">
      <c r="A46" s="137" t="s">
        <v>253</v>
      </c>
      <c r="B46" s="69" t="s">
        <v>254</v>
      </c>
      <c r="C46" s="69" t="s">
        <v>152</v>
      </c>
      <c r="D46" s="69" t="s">
        <v>152</v>
      </c>
      <c r="E46" s="66">
        <f t="shared" si="0"/>
        <v>27.74</v>
      </c>
      <c r="F46" s="66">
        <f>F47+F48+F49</f>
        <v>27.74</v>
      </c>
      <c r="G46" s="66"/>
      <c r="H46" s="73"/>
    </row>
    <row r="47" customHeight="1" spans="1:8">
      <c r="A47" s="138" t="s">
        <v>255</v>
      </c>
      <c r="B47" s="138" t="s">
        <v>256</v>
      </c>
      <c r="C47" s="69" t="s">
        <v>257</v>
      </c>
      <c r="D47" s="69" t="s">
        <v>258</v>
      </c>
      <c r="E47" s="66">
        <f t="shared" si="0"/>
        <v>22.24</v>
      </c>
      <c r="F47" s="66">
        <v>22.24</v>
      </c>
      <c r="G47" s="66"/>
      <c r="H47" s="73"/>
    </row>
    <row r="48" customHeight="1" spans="1:8">
      <c r="A48" s="69" t="s">
        <v>259</v>
      </c>
      <c r="B48" s="69" t="s">
        <v>260</v>
      </c>
      <c r="C48" s="69" t="s">
        <v>257</v>
      </c>
      <c r="D48" s="69" t="s">
        <v>258</v>
      </c>
      <c r="E48" s="66">
        <f t="shared" si="0"/>
        <v>4.98</v>
      </c>
      <c r="F48" s="66">
        <v>4.98</v>
      </c>
      <c r="G48" s="66"/>
      <c r="H48" s="73"/>
    </row>
    <row r="49" customHeight="1" spans="1:8">
      <c r="A49" s="69" t="s">
        <v>261</v>
      </c>
      <c r="B49" s="69" t="s">
        <v>262</v>
      </c>
      <c r="C49" s="69" t="s">
        <v>263</v>
      </c>
      <c r="D49" s="69" t="s">
        <v>264</v>
      </c>
      <c r="E49" s="66">
        <f t="shared" si="0"/>
        <v>0.52</v>
      </c>
      <c r="F49" s="66">
        <v>0.52</v>
      </c>
      <c r="G49" s="66"/>
      <c r="H49" s="73"/>
    </row>
    <row r="50" customHeight="1" spans="1:8">
      <c r="A50" s="137" t="s">
        <v>265</v>
      </c>
      <c r="B50" s="69" t="s">
        <v>266</v>
      </c>
      <c r="C50" s="69" t="s">
        <v>152</v>
      </c>
      <c r="D50" s="69" t="s">
        <v>152</v>
      </c>
      <c r="E50" s="66">
        <f t="shared" si="0"/>
        <v>0</v>
      </c>
      <c r="F50" s="66"/>
      <c r="G50" s="66"/>
      <c r="H50" s="73"/>
    </row>
    <row r="51" customHeight="1" spans="1:8">
      <c r="A51" s="138" t="s">
        <v>267</v>
      </c>
      <c r="B51" s="69" t="s">
        <v>268</v>
      </c>
      <c r="C51" s="69" t="s">
        <v>269</v>
      </c>
      <c r="D51" s="69" t="s">
        <v>270</v>
      </c>
      <c r="E51" s="66"/>
      <c r="F51" s="66"/>
      <c r="G51" s="66"/>
      <c r="H51" s="73"/>
    </row>
    <row r="52" customHeight="1" spans="1:8">
      <c r="A52" s="138" t="s">
        <v>271</v>
      </c>
      <c r="B52" s="69" t="s">
        <v>272</v>
      </c>
      <c r="C52" s="69" t="s">
        <v>273</v>
      </c>
      <c r="D52" s="69" t="s">
        <v>274</v>
      </c>
      <c r="E52" s="66"/>
      <c r="F52" s="66"/>
      <c r="G52" s="66"/>
      <c r="H52" s="73"/>
    </row>
    <row r="53" customHeight="1" spans="1:8">
      <c r="A53" s="138" t="s">
        <v>275</v>
      </c>
      <c r="B53" s="69" t="s">
        <v>276</v>
      </c>
      <c r="C53" s="69" t="s">
        <v>273</v>
      </c>
      <c r="D53" s="69" t="s">
        <v>274</v>
      </c>
      <c r="E53" s="66"/>
      <c r="F53" s="66"/>
      <c r="G53" s="66"/>
      <c r="H53" s="66"/>
    </row>
  </sheetData>
  <autoFilter ref="A4:H53">
    <extLst/>
  </autoFilter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45"/>
  <sheetViews>
    <sheetView showGridLines="0" showZeros="0" zoomScale="85" zoomScaleNormal="85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3" t="s">
        <v>26</v>
      </c>
      <c r="B1" s="114"/>
      <c r="C1" s="114"/>
      <c r="D1" s="114"/>
      <c r="E1" s="114"/>
      <c r="F1" s="114"/>
      <c r="G1" s="114"/>
      <c r="H1" s="115"/>
    </row>
    <row r="2" ht="22.5" customHeight="1" spans="1:8">
      <c r="A2" s="116" t="s">
        <v>280</v>
      </c>
      <c r="B2" s="116"/>
      <c r="C2" s="116"/>
      <c r="D2" s="116"/>
      <c r="E2" s="116"/>
      <c r="F2" s="116"/>
      <c r="G2" s="116"/>
      <c r="H2" s="116"/>
    </row>
    <row r="3" ht="22.5" customHeight="1" spans="1:8">
      <c r="A3" s="117"/>
      <c r="B3" s="117"/>
      <c r="C3" s="118"/>
      <c r="D3" s="118"/>
      <c r="E3" s="119"/>
      <c r="F3" s="119"/>
      <c r="G3" s="119"/>
      <c r="H3" s="120" t="s">
        <v>47</v>
      </c>
    </row>
    <row r="4" ht="22.5" customHeight="1" spans="1:8">
      <c r="A4" s="121" t="s">
        <v>48</v>
      </c>
      <c r="B4" s="121"/>
      <c r="C4" s="121" t="s">
        <v>49</v>
      </c>
      <c r="D4" s="121"/>
      <c r="E4" s="121"/>
      <c r="F4" s="121"/>
      <c r="G4" s="121"/>
      <c r="H4" s="121"/>
    </row>
    <row r="5" ht="22.5" customHeight="1" spans="1:8">
      <c r="A5" s="121" t="s">
        <v>50</v>
      </c>
      <c r="B5" s="121" t="s">
        <v>51</v>
      </c>
      <c r="C5" s="121" t="s">
        <v>52</v>
      </c>
      <c r="D5" s="122" t="s">
        <v>51</v>
      </c>
      <c r="E5" s="121" t="s">
        <v>53</v>
      </c>
      <c r="F5" s="121" t="s">
        <v>51</v>
      </c>
      <c r="G5" s="121" t="s">
        <v>54</v>
      </c>
      <c r="H5" s="121" t="s">
        <v>51</v>
      </c>
    </row>
    <row r="6" ht="22.5" customHeight="1" spans="1:8">
      <c r="A6" s="123" t="s">
        <v>281</v>
      </c>
      <c r="B6" s="124"/>
      <c r="C6" s="125" t="s">
        <v>282</v>
      </c>
      <c r="D6" s="126"/>
      <c r="E6" s="127" t="s">
        <v>283</v>
      </c>
      <c r="F6" s="127"/>
      <c r="G6" s="128" t="s">
        <v>284</v>
      </c>
      <c r="H6" s="126"/>
    </row>
    <row r="7" ht="22.5" customHeight="1" spans="1:8">
      <c r="A7" s="129"/>
      <c r="B7" s="124"/>
      <c r="C7" s="125" t="s">
        <v>285</v>
      </c>
      <c r="D7" s="126"/>
      <c r="E7" s="128" t="s">
        <v>286</v>
      </c>
      <c r="F7" s="128"/>
      <c r="G7" s="128" t="s">
        <v>287</v>
      </c>
      <c r="H7" s="126"/>
    </row>
    <row r="8" ht="22.5" customHeight="1" spans="1:10">
      <c r="A8" s="129"/>
      <c r="B8" s="124"/>
      <c r="C8" s="125" t="s">
        <v>288</v>
      </c>
      <c r="D8" s="126"/>
      <c r="E8" s="128" t="s">
        <v>289</v>
      </c>
      <c r="F8" s="128"/>
      <c r="G8" s="128" t="s">
        <v>290</v>
      </c>
      <c r="H8" s="126"/>
      <c r="J8" s="53"/>
    </row>
    <row r="9" ht="22.5" customHeight="1" spans="1:8">
      <c r="A9" s="123"/>
      <c r="B9" s="124"/>
      <c r="C9" s="125" t="s">
        <v>291</v>
      </c>
      <c r="D9" s="126"/>
      <c r="E9" s="128" t="s">
        <v>292</v>
      </c>
      <c r="F9" s="128"/>
      <c r="G9" s="128" t="s">
        <v>293</v>
      </c>
      <c r="H9" s="126"/>
    </row>
    <row r="10" ht="22.5" customHeight="1" spans="1:9">
      <c r="A10" s="123"/>
      <c r="B10" s="124"/>
      <c r="C10" s="125" t="s">
        <v>294</v>
      </c>
      <c r="D10" s="126"/>
      <c r="E10" s="128" t="s">
        <v>295</v>
      </c>
      <c r="F10" s="128"/>
      <c r="G10" s="128" t="s">
        <v>296</v>
      </c>
      <c r="H10" s="126"/>
      <c r="I10" s="53"/>
    </row>
    <row r="11" ht="22.5" customHeight="1" spans="1:9">
      <c r="A11" s="129"/>
      <c r="B11" s="124"/>
      <c r="C11" s="125" t="s">
        <v>297</v>
      </c>
      <c r="D11" s="126"/>
      <c r="E11" s="128" t="s">
        <v>298</v>
      </c>
      <c r="F11" s="128"/>
      <c r="G11" s="128" t="s">
        <v>299</v>
      </c>
      <c r="H11" s="126"/>
      <c r="I11" s="53"/>
    </row>
    <row r="12" ht="22.5" customHeight="1" spans="1:9">
      <c r="A12" s="129"/>
      <c r="B12" s="124"/>
      <c r="C12" s="125" t="s">
        <v>300</v>
      </c>
      <c r="D12" s="126"/>
      <c r="E12" s="128" t="s">
        <v>286</v>
      </c>
      <c r="F12" s="128"/>
      <c r="G12" s="128" t="s">
        <v>301</v>
      </c>
      <c r="H12" s="126"/>
      <c r="I12" s="53"/>
    </row>
    <row r="13" ht="22.5" customHeight="1" spans="1:9">
      <c r="A13" s="130"/>
      <c r="B13" s="124"/>
      <c r="C13" s="125" t="s">
        <v>302</v>
      </c>
      <c r="D13" s="126"/>
      <c r="E13" s="128" t="s">
        <v>289</v>
      </c>
      <c r="F13" s="128"/>
      <c r="G13" s="128" t="s">
        <v>303</v>
      </c>
      <c r="H13" s="126"/>
      <c r="I13" s="53"/>
    </row>
    <row r="14" ht="22.5" customHeight="1" spans="1:8">
      <c r="A14" s="130"/>
      <c r="B14" s="124"/>
      <c r="C14" s="125" t="s">
        <v>304</v>
      </c>
      <c r="D14" s="126"/>
      <c r="E14" s="128" t="s">
        <v>292</v>
      </c>
      <c r="F14" s="128"/>
      <c r="G14" s="128" t="s">
        <v>305</v>
      </c>
      <c r="H14" s="126"/>
    </row>
    <row r="15" ht="22.5" customHeight="1" spans="1:8">
      <c r="A15" s="130"/>
      <c r="B15" s="124"/>
      <c r="C15" s="125" t="s">
        <v>306</v>
      </c>
      <c r="D15" s="126"/>
      <c r="E15" s="128" t="s">
        <v>307</v>
      </c>
      <c r="F15" s="128"/>
      <c r="G15" s="128" t="s">
        <v>308</v>
      </c>
      <c r="H15" s="126"/>
    </row>
    <row r="16" ht="22.5" customHeight="1" spans="1:10">
      <c r="A16" s="73"/>
      <c r="B16" s="131"/>
      <c r="C16" s="125" t="s">
        <v>309</v>
      </c>
      <c r="D16" s="126"/>
      <c r="E16" s="128" t="s">
        <v>310</v>
      </c>
      <c r="F16" s="128"/>
      <c r="G16" s="128" t="s">
        <v>311</v>
      </c>
      <c r="H16" s="126"/>
      <c r="J16" s="53"/>
    </row>
    <row r="17" ht="22.5" customHeight="1" spans="1:8">
      <c r="A17" s="92"/>
      <c r="B17" s="131"/>
      <c r="C17" s="125" t="s">
        <v>312</v>
      </c>
      <c r="D17" s="126"/>
      <c r="E17" s="128" t="s">
        <v>313</v>
      </c>
      <c r="F17" s="128"/>
      <c r="G17" s="128" t="s">
        <v>312</v>
      </c>
      <c r="H17" s="126"/>
    </row>
    <row r="18" ht="22.5" customHeight="1" spans="1:8">
      <c r="A18" s="92"/>
      <c r="B18" s="131"/>
      <c r="C18" s="125" t="s">
        <v>314</v>
      </c>
      <c r="D18" s="126"/>
      <c r="E18" s="128" t="s">
        <v>315</v>
      </c>
      <c r="F18" s="128"/>
      <c r="G18" s="128" t="s">
        <v>316</v>
      </c>
      <c r="H18" s="126"/>
    </row>
    <row r="19" ht="22.5" customHeight="1" spans="1:8">
      <c r="A19" s="130"/>
      <c r="B19" s="131"/>
      <c r="C19" s="125" t="s">
        <v>317</v>
      </c>
      <c r="D19" s="126"/>
      <c r="E19" s="128" t="s">
        <v>318</v>
      </c>
      <c r="F19" s="128"/>
      <c r="G19" s="128" t="s">
        <v>319</v>
      </c>
      <c r="H19" s="126"/>
    </row>
    <row r="20" ht="22.5" customHeight="1" spans="1:8">
      <c r="A20" s="130"/>
      <c r="B20" s="124"/>
      <c r="C20" s="125"/>
      <c r="D20" s="126"/>
      <c r="E20" s="128" t="s">
        <v>320</v>
      </c>
      <c r="F20" s="128"/>
      <c r="G20" s="128" t="s">
        <v>321</v>
      </c>
      <c r="H20" s="126"/>
    </row>
    <row r="21" ht="22.5" customHeight="1" spans="1:8">
      <c r="A21" s="73"/>
      <c r="B21" s="124"/>
      <c r="C21" s="92"/>
      <c r="D21" s="126"/>
      <c r="E21" s="128" t="s">
        <v>322</v>
      </c>
      <c r="F21" s="128"/>
      <c r="G21" s="128"/>
      <c r="H21" s="126"/>
    </row>
    <row r="22" ht="18" customHeight="1" spans="1:8">
      <c r="A22" s="92"/>
      <c r="B22" s="124"/>
      <c r="C22" s="92"/>
      <c r="D22" s="126"/>
      <c r="E22" s="132" t="s">
        <v>323</v>
      </c>
      <c r="F22" s="132"/>
      <c r="G22" s="132"/>
      <c r="H22" s="126"/>
    </row>
    <row r="23" ht="19.5" customHeight="1" spans="1:8">
      <c r="A23" s="92"/>
      <c r="B23" s="124"/>
      <c r="C23" s="92"/>
      <c r="D23" s="126"/>
      <c r="E23" s="132" t="s">
        <v>324</v>
      </c>
      <c r="F23" s="132"/>
      <c r="G23" s="132"/>
      <c r="H23" s="126"/>
    </row>
    <row r="24" ht="21.75" customHeight="1" spans="1:8">
      <c r="A24" s="92"/>
      <c r="B24" s="124"/>
      <c r="C24" s="125"/>
      <c r="D24" s="133"/>
      <c r="E24" s="132" t="s">
        <v>325</v>
      </c>
      <c r="F24" s="132"/>
      <c r="G24" s="132"/>
      <c r="H24" s="126"/>
    </row>
    <row r="25" ht="21.75" customHeight="1" spans="1:8">
      <c r="A25" s="92"/>
      <c r="B25" s="124"/>
      <c r="C25" s="125"/>
      <c r="D25" s="133"/>
      <c r="E25" s="132"/>
      <c r="F25" s="132"/>
      <c r="G25" s="132"/>
      <c r="H25" s="126"/>
    </row>
    <row r="26" ht="23.25" customHeight="1" spans="1:8">
      <c r="A26" s="92"/>
      <c r="B26" s="124"/>
      <c r="C26" s="125"/>
      <c r="D26" s="133"/>
      <c r="E26" s="123"/>
      <c r="F26" s="123"/>
      <c r="G26" s="123"/>
      <c r="H26" s="134"/>
    </row>
    <row r="27" ht="18" customHeight="1" spans="1:8">
      <c r="A27" s="122" t="s">
        <v>128</v>
      </c>
      <c r="B27" s="131">
        <f>SUM(B6,B9,B10,B12,B13,B14,B15)</f>
        <v>0</v>
      </c>
      <c r="C27" s="122" t="s">
        <v>129</v>
      </c>
      <c r="D27" s="133">
        <f>SUM(D6:D20)</f>
        <v>0</v>
      </c>
      <c r="E27" s="122" t="s">
        <v>129</v>
      </c>
      <c r="F27" s="122"/>
      <c r="G27" s="122" t="s">
        <v>129</v>
      </c>
      <c r="H27" s="134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showGridLines="0" showZeros="0" workbookViewId="0">
      <selection activeCell="B7" sqref="B7"/>
    </sheetView>
  </sheetViews>
  <sheetFormatPr defaultColWidth="9.16666666666667" defaultRowHeight="12.75" customHeight="1" outlineLevelCol="7"/>
  <cols>
    <col min="1" max="1" width="22.8333333333333" customWidth="1"/>
    <col min="2" max="2" width="43.1666666666667" customWidth="1"/>
    <col min="3" max="3" width="23.5" customWidth="1"/>
    <col min="4" max="4" width="75" customWidth="1"/>
    <col min="5" max="5" width="9.16666666666667" customWidth="1"/>
  </cols>
  <sheetData>
    <row r="1" ht="30" customHeight="1" spans="1:1">
      <c r="A1" s="53" t="s">
        <v>30</v>
      </c>
    </row>
    <row r="2" ht="28.5" customHeight="1" spans="1:4">
      <c r="A2" s="86" t="s">
        <v>326</v>
      </c>
      <c r="B2" s="86"/>
      <c r="C2" s="86"/>
      <c r="D2" s="86"/>
    </row>
    <row r="3" ht="22.5" customHeight="1" spans="4:4">
      <c r="D3" s="93" t="s">
        <v>47</v>
      </c>
    </row>
    <row r="4" ht="22.5" customHeight="1" spans="1:4">
      <c r="A4" s="88" t="s">
        <v>139</v>
      </c>
      <c r="B4" s="62" t="s">
        <v>327</v>
      </c>
      <c r="C4" s="88" t="s">
        <v>328</v>
      </c>
      <c r="D4" s="88" t="s">
        <v>329</v>
      </c>
    </row>
    <row r="5" ht="26.1" customHeight="1" spans="1:8">
      <c r="A5" s="102" t="s">
        <v>152</v>
      </c>
      <c r="B5" s="103" t="s">
        <v>142</v>
      </c>
      <c r="C5" s="104">
        <f>C6+C7+C8+C9</f>
        <v>73</v>
      </c>
      <c r="D5" s="105"/>
      <c r="E5" s="106" t="s">
        <v>330</v>
      </c>
      <c r="F5" s="106"/>
      <c r="G5" s="106"/>
      <c r="H5" s="106"/>
    </row>
    <row r="6" ht="33" customHeight="1" spans="1:8">
      <c r="A6" s="107">
        <v>605001</v>
      </c>
      <c r="B6" s="108" t="s">
        <v>153</v>
      </c>
      <c r="C6" s="104">
        <v>43</v>
      </c>
      <c r="D6" s="105" t="s">
        <v>331</v>
      </c>
      <c r="E6" s="106"/>
      <c r="F6" s="106"/>
      <c r="G6" s="106"/>
      <c r="H6" s="106"/>
    </row>
    <row r="7" ht="33" customHeight="1" spans="1:4">
      <c r="A7" s="107">
        <v>605008</v>
      </c>
      <c r="B7" s="108" t="s">
        <v>154</v>
      </c>
      <c r="C7" s="104">
        <v>10</v>
      </c>
      <c r="D7" s="105" t="s">
        <v>332</v>
      </c>
    </row>
    <row r="8" ht="33" customHeight="1" spans="1:4">
      <c r="A8" s="109">
        <v>605012</v>
      </c>
      <c r="B8" s="110" t="s">
        <v>156</v>
      </c>
      <c r="C8" s="104">
        <v>15</v>
      </c>
      <c r="D8" s="111" t="s">
        <v>333</v>
      </c>
    </row>
    <row r="9" ht="33" customHeight="1" spans="1:4">
      <c r="A9" s="109">
        <v>605011</v>
      </c>
      <c r="B9" s="110" t="s">
        <v>157</v>
      </c>
      <c r="C9" s="104">
        <v>5</v>
      </c>
      <c r="D9" s="112" t="s">
        <v>334</v>
      </c>
    </row>
    <row r="10" customHeight="1" spans="1:3">
      <c r="A10" s="53"/>
      <c r="B10" s="53"/>
      <c r="C10" s="53"/>
    </row>
    <row r="11" customHeight="1" spans="1:3">
      <c r="A11" s="53"/>
      <c r="B11" s="53"/>
      <c r="C11" s="53"/>
    </row>
    <row r="12" customHeight="1" spans="2:2">
      <c r="B12" s="53"/>
    </row>
  </sheetData>
  <mergeCells count="2">
    <mergeCell ref="A2:D2"/>
    <mergeCell ref="E5:H6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24"/>
  <sheetViews>
    <sheetView workbookViewId="0">
      <selection activeCell="B10" sqref="B1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95" t="s">
        <v>335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ht="20.25" spans="5:11">
      <c r="E3" s="96"/>
      <c r="F3" s="96"/>
      <c r="G3" s="96"/>
      <c r="H3" s="96"/>
      <c r="I3" s="96"/>
      <c r="J3" s="98"/>
      <c r="K3" s="98" t="s">
        <v>47</v>
      </c>
    </row>
    <row r="4" s="94" customFormat="1" ht="41.1" customHeight="1" spans="1:11">
      <c r="A4" s="97" t="s">
        <v>336</v>
      </c>
      <c r="B4" s="97" t="s">
        <v>337</v>
      </c>
      <c r="C4" s="97" t="s">
        <v>338</v>
      </c>
      <c r="D4" s="97" t="s">
        <v>339</v>
      </c>
      <c r="E4" s="97" t="s">
        <v>340</v>
      </c>
      <c r="F4" s="97" t="s">
        <v>341</v>
      </c>
      <c r="G4" s="97" t="s">
        <v>342</v>
      </c>
      <c r="H4" s="97" t="s">
        <v>343</v>
      </c>
      <c r="I4" s="99" t="s">
        <v>344</v>
      </c>
      <c r="J4" s="97" t="s">
        <v>345</v>
      </c>
      <c r="K4" s="100" t="s">
        <v>171</v>
      </c>
    </row>
    <row r="5" spans="1:1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>
      <c r="A6" s="92"/>
      <c r="B6" s="92"/>
      <c r="C6" s="92"/>
      <c r="D6" s="92"/>
      <c r="E6" s="92"/>
      <c r="F6" s="92"/>
      <c r="G6" s="92"/>
      <c r="H6" s="92"/>
      <c r="I6" s="92"/>
      <c r="J6" s="101"/>
      <c r="K6" s="92"/>
    </row>
    <row r="7" spans="1:11">
      <c r="A7" s="92"/>
      <c r="B7" s="92"/>
      <c r="C7" s="92"/>
      <c r="D7" s="92"/>
      <c r="E7" s="92"/>
      <c r="F7" s="92"/>
      <c r="G7" s="92"/>
      <c r="H7" s="92"/>
      <c r="I7" s="92"/>
      <c r="J7" s="101"/>
      <c r="K7" s="92"/>
    </row>
    <row r="8" spans="1:11">
      <c r="A8" s="92"/>
      <c r="B8" s="92"/>
      <c r="C8" s="92"/>
      <c r="D8" s="92"/>
      <c r="E8" s="92"/>
      <c r="F8" s="92"/>
      <c r="G8" s="92"/>
      <c r="H8" s="92"/>
      <c r="I8" s="92"/>
      <c r="J8" s="101"/>
      <c r="K8" s="92"/>
    </row>
    <row r="9" spans="1:11">
      <c r="A9" s="92"/>
      <c r="B9" s="92"/>
      <c r="C9" s="92"/>
      <c r="D9" s="92"/>
      <c r="E9" s="92"/>
      <c r="F9" s="92"/>
      <c r="G9" s="92"/>
      <c r="H9" s="92"/>
      <c r="I9" s="92"/>
      <c r="J9" s="101"/>
      <c r="K9" s="92"/>
    </row>
    <row r="10" spans="1:11">
      <c r="A10" s="92"/>
      <c r="B10" s="92"/>
      <c r="C10" s="92"/>
      <c r="D10" s="92"/>
      <c r="E10" s="92"/>
      <c r="F10" s="92"/>
      <c r="G10" s="92"/>
      <c r="H10" s="92"/>
      <c r="I10" s="92"/>
      <c r="J10" s="101"/>
      <c r="K10" s="92"/>
    </row>
    <row r="11" spans="1:11">
      <c r="A11" s="92"/>
      <c r="B11" s="92"/>
      <c r="C11" s="92"/>
      <c r="D11" s="92"/>
      <c r="E11" s="92"/>
      <c r="F11" s="92"/>
      <c r="G11" s="92"/>
      <c r="H11" s="92"/>
      <c r="I11" s="92"/>
      <c r="J11" s="101"/>
      <c r="K11" s="92"/>
    </row>
    <row r="12" spans="1:11">
      <c r="A12" s="92"/>
      <c r="B12" s="92"/>
      <c r="C12" s="92"/>
      <c r="D12" s="92"/>
      <c r="E12" s="92"/>
      <c r="F12" s="92"/>
      <c r="G12" s="92"/>
      <c r="H12" s="92"/>
      <c r="I12" s="92"/>
      <c r="J12" s="101"/>
      <c r="K12" s="92"/>
    </row>
    <row r="13" spans="1:11">
      <c r="A13" s="92"/>
      <c r="B13" s="92"/>
      <c r="C13" s="92"/>
      <c r="D13" s="92"/>
      <c r="E13" s="92"/>
      <c r="F13" s="92"/>
      <c r="G13" s="92"/>
      <c r="H13" s="92"/>
      <c r="I13" s="92"/>
      <c r="J13" s="101"/>
      <c r="K13" s="92"/>
    </row>
    <row r="14" spans="1:11">
      <c r="A14" s="92"/>
      <c r="B14" s="92"/>
      <c r="C14" s="92"/>
      <c r="D14" s="92"/>
      <c r="E14" s="92"/>
      <c r="F14" s="92"/>
      <c r="G14" s="92"/>
      <c r="H14" s="92"/>
      <c r="I14" s="92"/>
      <c r="J14" s="101"/>
      <c r="K14" s="92"/>
    </row>
    <row r="15" spans="1:11">
      <c r="A15" s="92"/>
      <c r="B15" s="92"/>
      <c r="C15" s="92"/>
      <c r="D15" s="92"/>
      <c r="E15" s="92"/>
      <c r="F15" s="92"/>
      <c r="G15" s="92"/>
      <c r="H15" s="92"/>
      <c r="I15" s="92"/>
      <c r="J15" s="101"/>
      <c r="K15" s="92"/>
    </row>
    <row r="16" spans="1:11">
      <c r="A16" s="92"/>
      <c r="B16" s="92"/>
      <c r="C16" s="92"/>
      <c r="D16" s="92"/>
      <c r="E16" s="92"/>
      <c r="F16" s="92"/>
      <c r="G16" s="92"/>
      <c r="H16" s="92"/>
      <c r="I16" s="92"/>
      <c r="J16" s="101"/>
      <c r="K16" s="92"/>
    </row>
    <row r="17" spans="1:11">
      <c r="A17" s="92"/>
      <c r="B17" s="92"/>
      <c r="C17" s="92"/>
      <c r="D17" s="92"/>
      <c r="E17" s="92"/>
      <c r="F17" s="92"/>
      <c r="G17" s="92"/>
      <c r="H17" s="92"/>
      <c r="I17" s="92"/>
      <c r="J17" s="101"/>
      <c r="K17" s="92"/>
    </row>
    <row r="18" spans="1:11">
      <c r="A18" s="92"/>
      <c r="B18" s="92"/>
      <c r="C18" s="92"/>
      <c r="D18" s="92"/>
      <c r="E18" s="92"/>
      <c r="F18" s="92"/>
      <c r="G18" s="92"/>
      <c r="H18" s="92"/>
      <c r="I18" s="92"/>
      <c r="J18" s="101"/>
      <c r="K18" s="92"/>
    </row>
    <row r="19" spans="1:11">
      <c r="A19" s="92"/>
      <c r="B19" s="92"/>
      <c r="C19" s="92"/>
      <c r="D19" s="92"/>
      <c r="E19" s="92"/>
      <c r="F19" s="92"/>
      <c r="G19" s="92"/>
      <c r="H19" s="92"/>
      <c r="I19" s="92"/>
      <c r="J19" s="101"/>
      <c r="K19" s="92"/>
    </row>
    <row r="20" spans="1:11">
      <c r="A20" s="92"/>
      <c r="B20" s="92"/>
      <c r="C20" s="92"/>
      <c r="D20" s="92"/>
      <c r="E20" s="92"/>
      <c r="F20" s="92"/>
      <c r="G20" s="92"/>
      <c r="H20" s="92"/>
      <c r="I20" s="92"/>
      <c r="J20" s="101"/>
      <c r="K20" s="92"/>
    </row>
    <row r="21" spans="1:11">
      <c r="A21" s="92"/>
      <c r="B21" s="92"/>
      <c r="C21" s="92"/>
      <c r="D21" s="92"/>
      <c r="E21" s="92"/>
      <c r="F21" s="92"/>
      <c r="G21" s="92"/>
      <c r="H21" s="92"/>
      <c r="I21" s="92"/>
      <c r="J21" s="101"/>
      <c r="K21" s="92"/>
    </row>
    <row r="22" spans="1:11">
      <c r="A22" s="92"/>
      <c r="B22" s="92"/>
      <c r="C22" s="92"/>
      <c r="D22" s="92"/>
      <c r="E22" s="92"/>
      <c r="F22" s="92"/>
      <c r="G22" s="92"/>
      <c r="H22" s="92"/>
      <c r="I22" s="92"/>
      <c r="J22" s="101"/>
      <c r="K22" s="92"/>
    </row>
    <row r="24" spans="1:1">
      <c r="A24" t="s">
        <v>346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19"/>
  <sheetViews>
    <sheetView showGridLines="0" showZeros="0" workbookViewId="0">
      <selection activeCell="F12" sqref="F1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35</v>
      </c>
    </row>
    <row r="2" ht="23.25" customHeight="1" spans="1:16">
      <c r="A2" s="86" t="s">
        <v>347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ht="26.25" customHeight="1" spans="14:16">
      <c r="N3" s="93"/>
      <c r="P3" s="93" t="s">
        <v>47</v>
      </c>
    </row>
    <row r="4" ht="33" customHeight="1" spans="1:16">
      <c r="A4" s="60" t="s">
        <v>348</v>
      </c>
      <c r="B4" s="60"/>
      <c r="C4" s="60"/>
      <c r="D4" s="60" t="s">
        <v>139</v>
      </c>
      <c r="E4" s="56" t="s">
        <v>349</v>
      </c>
      <c r="F4" s="60" t="s">
        <v>350</v>
      </c>
      <c r="G4" s="87" t="s">
        <v>351</v>
      </c>
      <c r="H4" s="74" t="s">
        <v>352</v>
      </c>
      <c r="I4" s="60" t="s">
        <v>353</v>
      </c>
      <c r="J4" s="60" t="s">
        <v>354</v>
      </c>
      <c r="K4" s="60"/>
      <c r="L4" s="60" t="s">
        <v>355</v>
      </c>
      <c r="M4" s="60"/>
      <c r="N4" s="75" t="s">
        <v>356</v>
      </c>
      <c r="O4" s="60" t="s">
        <v>357</v>
      </c>
      <c r="P4" s="55" t="s">
        <v>358</v>
      </c>
    </row>
    <row r="5" ht="18" customHeight="1" spans="1:16">
      <c r="A5" s="88" t="s">
        <v>359</v>
      </c>
      <c r="B5" s="88" t="s">
        <v>360</v>
      </c>
      <c r="C5" s="88" t="s">
        <v>361</v>
      </c>
      <c r="D5" s="60"/>
      <c r="E5" s="56"/>
      <c r="F5" s="60"/>
      <c r="G5" s="89"/>
      <c r="H5" s="74"/>
      <c r="I5" s="60"/>
      <c r="J5" s="60" t="s">
        <v>359</v>
      </c>
      <c r="K5" s="60" t="s">
        <v>360</v>
      </c>
      <c r="L5" s="60" t="s">
        <v>359</v>
      </c>
      <c r="M5" s="60" t="s">
        <v>360</v>
      </c>
      <c r="N5" s="77"/>
      <c r="O5" s="60"/>
      <c r="P5" s="55"/>
    </row>
    <row r="6" customHeight="1" spans="1:16">
      <c r="A6" s="90"/>
      <c r="B6" s="90"/>
      <c r="C6" s="90"/>
      <c r="D6" s="90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customHeight="1" spans="1:16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customHeight="1" spans="1:16">
      <c r="A8" s="73"/>
      <c r="B8" s="73"/>
      <c r="C8" s="73"/>
      <c r="D8" s="73"/>
      <c r="E8" s="73"/>
      <c r="F8" s="92"/>
      <c r="G8" s="92"/>
      <c r="H8" s="92"/>
      <c r="I8" s="73"/>
      <c r="J8" s="73"/>
      <c r="K8" s="73"/>
      <c r="L8" s="73"/>
      <c r="M8" s="73"/>
      <c r="N8" s="73"/>
      <c r="O8" s="73"/>
      <c r="P8" s="73"/>
    </row>
    <row r="9" customHeight="1" spans="1:17">
      <c r="A9" s="73"/>
      <c r="B9" s="73"/>
      <c r="C9" s="73"/>
      <c r="D9" s="73"/>
      <c r="E9" s="92"/>
      <c r="F9" s="92"/>
      <c r="G9" s="92"/>
      <c r="H9" s="92"/>
      <c r="I9" s="73"/>
      <c r="J9" s="73"/>
      <c r="K9" s="73"/>
      <c r="L9" s="73"/>
      <c r="M9" s="73"/>
      <c r="N9" s="73"/>
      <c r="O9" s="73"/>
      <c r="P9" s="92"/>
      <c r="Q9" s="53"/>
    </row>
    <row r="10" customHeight="1" spans="1:17">
      <c r="A10" s="73"/>
      <c r="B10" s="73"/>
      <c r="C10" s="73"/>
      <c r="D10" s="73"/>
      <c r="E10" s="92"/>
      <c r="F10" s="92"/>
      <c r="G10" s="92"/>
      <c r="H10" s="92"/>
      <c r="I10" s="73"/>
      <c r="J10" s="73"/>
      <c r="K10" s="73"/>
      <c r="L10" s="73"/>
      <c r="M10" s="73"/>
      <c r="N10" s="73"/>
      <c r="O10" s="73"/>
      <c r="P10" s="92"/>
      <c r="Q10" s="53"/>
    </row>
    <row r="11" customHeight="1" spans="1:17">
      <c r="A11" s="73"/>
      <c r="B11" s="73"/>
      <c r="C11" s="73"/>
      <c r="D11" s="73"/>
      <c r="E11" s="92"/>
      <c r="F11" s="92"/>
      <c r="G11" s="92"/>
      <c r="H11" s="73"/>
      <c r="I11" s="73"/>
      <c r="J11" s="73"/>
      <c r="K11" s="73"/>
      <c r="L11" s="73"/>
      <c r="M11" s="73"/>
      <c r="N11" s="73"/>
      <c r="O11" s="73"/>
      <c r="P11" s="92"/>
      <c r="Q11" s="53"/>
    </row>
    <row r="12" customHeight="1" spans="1:17">
      <c r="A12" s="73"/>
      <c r="B12" s="73"/>
      <c r="C12" s="73"/>
      <c r="D12" s="73"/>
      <c r="E12" s="92"/>
      <c r="F12" s="92"/>
      <c r="G12" s="92"/>
      <c r="H12" s="73"/>
      <c r="I12" s="73"/>
      <c r="J12" s="73"/>
      <c r="K12" s="73"/>
      <c r="L12" s="73"/>
      <c r="M12" s="73"/>
      <c r="N12" s="73"/>
      <c r="O12" s="73"/>
      <c r="P12" s="92"/>
      <c r="Q12" s="53"/>
    </row>
    <row r="13" customHeight="1" spans="1:16">
      <c r="A13" s="92"/>
      <c r="B13" s="73"/>
      <c r="C13" s="73"/>
      <c r="D13" s="73"/>
      <c r="E13" s="92"/>
      <c r="F13" s="92"/>
      <c r="G13" s="92"/>
      <c r="H13" s="73"/>
      <c r="I13" s="73"/>
      <c r="J13" s="73"/>
      <c r="K13" s="73"/>
      <c r="L13" s="73"/>
      <c r="M13" s="73"/>
      <c r="N13" s="73"/>
      <c r="O13" s="73"/>
      <c r="P13" s="73"/>
    </row>
    <row r="14" customHeight="1" spans="1:16">
      <c r="A14" s="92"/>
      <c r="B14" s="92"/>
      <c r="C14" s="73"/>
      <c r="D14" s="73"/>
      <c r="E14" s="92"/>
      <c r="F14" s="92"/>
      <c r="G14" s="92"/>
      <c r="H14" s="73"/>
      <c r="I14" s="73"/>
      <c r="J14" s="73"/>
      <c r="K14" s="73"/>
      <c r="L14" s="73"/>
      <c r="M14" s="73"/>
      <c r="N14" s="73"/>
      <c r="O14" s="73"/>
      <c r="P14" s="73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5"/>
  <sheetViews>
    <sheetView showGridLines="0" showZeros="0" tabSelected="1" zoomScale="85" zoomScaleNormal="85" workbookViewId="0">
      <pane xSplit="2" topLeftCell="K1" activePane="topRight" state="frozen"/>
      <selection/>
      <selection pane="topRight" activeCell="Y9" sqref="Y9:Y14"/>
    </sheetView>
  </sheetViews>
  <sheetFormatPr defaultColWidth="9.16666666666667" defaultRowHeight="12.75" customHeight="1"/>
  <cols>
    <col min="1" max="1" width="11.6666666666667" style="53" customWidth="1"/>
    <col min="2" max="2" width="37.8333333333333" style="53" customWidth="1"/>
    <col min="3" max="3" width="6.16666666666667" style="53" customWidth="1"/>
    <col min="4" max="4" width="8" style="53" customWidth="1"/>
    <col min="5" max="6" width="11.8333333333333" style="53" customWidth="1"/>
    <col min="7" max="7" width="11.5" style="53" customWidth="1"/>
    <col min="8" max="9" width="11.8333333333333" style="53" customWidth="1"/>
    <col min="10" max="11" width="6.83333333333333" style="53" customWidth="1"/>
    <col min="12" max="12" width="5.83333333333333" style="53" customWidth="1"/>
    <col min="13" max="13" width="6.5" style="53" customWidth="1"/>
    <col min="14" max="18" width="9.16666666666667" style="53" customWidth="1"/>
    <col min="19" max="19" width="6.83333333333333" style="53" customWidth="1"/>
    <col min="20" max="20" width="9.16666666666667" style="53" customWidth="1"/>
    <col min="21" max="16384" width="9.16666666666667" style="53"/>
  </cols>
  <sheetData>
    <row r="1" ht="30" customHeight="1" spans="1:1">
      <c r="A1" s="53" t="s">
        <v>38</v>
      </c>
    </row>
    <row r="2" ht="28.5" customHeight="1" spans="1:29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85" t="s">
        <v>47</v>
      </c>
    </row>
    <row r="4" ht="17.25" customHeight="1" spans="1:29">
      <c r="A4" s="55" t="s">
        <v>139</v>
      </c>
      <c r="B4" s="55" t="s">
        <v>140</v>
      </c>
      <c r="C4" s="56" t="s">
        <v>363</v>
      </c>
      <c r="D4" s="57"/>
      <c r="E4" s="57"/>
      <c r="F4" s="57"/>
      <c r="G4" s="57"/>
      <c r="H4" s="57"/>
      <c r="I4" s="57"/>
      <c r="J4" s="57"/>
      <c r="K4" s="74"/>
      <c r="L4" s="56" t="s">
        <v>364</v>
      </c>
      <c r="M4" s="57"/>
      <c r="N4" s="57"/>
      <c r="O4" s="57"/>
      <c r="P4" s="57"/>
      <c r="Q4" s="57"/>
      <c r="R4" s="57"/>
      <c r="S4" s="57"/>
      <c r="T4" s="74"/>
      <c r="U4" s="56" t="s">
        <v>365</v>
      </c>
      <c r="V4" s="57"/>
      <c r="W4" s="57"/>
      <c r="X4" s="57"/>
      <c r="Y4" s="57"/>
      <c r="Z4" s="57"/>
      <c r="AA4" s="57"/>
      <c r="AB4" s="57"/>
      <c r="AC4" s="74"/>
    </row>
    <row r="5" ht="17.25" customHeight="1" spans="1:29">
      <c r="A5" s="55"/>
      <c r="B5" s="55"/>
      <c r="C5" s="58" t="s">
        <v>142</v>
      </c>
      <c r="D5" s="56" t="s">
        <v>366</v>
      </c>
      <c r="E5" s="57"/>
      <c r="F5" s="57"/>
      <c r="G5" s="57"/>
      <c r="H5" s="57"/>
      <c r="I5" s="74"/>
      <c r="J5" s="75" t="s">
        <v>367</v>
      </c>
      <c r="K5" s="75" t="s">
        <v>368</v>
      </c>
      <c r="L5" s="58" t="s">
        <v>142</v>
      </c>
      <c r="M5" s="56" t="s">
        <v>366</v>
      </c>
      <c r="N5" s="57"/>
      <c r="O5" s="57"/>
      <c r="P5" s="57"/>
      <c r="Q5" s="57"/>
      <c r="R5" s="74"/>
      <c r="S5" s="75" t="s">
        <v>367</v>
      </c>
      <c r="T5" s="75" t="s">
        <v>368</v>
      </c>
      <c r="U5" s="58" t="s">
        <v>142</v>
      </c>
      <c r="V5" s="56" t="s">
        <v>366</v>
      </c>
      <c r="W5" s="57"/>
      <c r="X5" s="57"/>
      <c r="Y5" s="57"/>
      <c r="Z5" s="57"/>
      <c r="AA5" s="74"/>
      <c r="AB5" s="75" t="s">
        <v>367</v>
      </c>
      <c r="AC5" s="75" t="s">
        <v>368</v>
      </c>
    </row>
    <row r="6" ht="23.25" customHeight="1" spans="1:29">
      <c r="A6" s="55"/>
      <c r="B6" s="55"/>
      <c r="C6" s="59"/>
      <c r="D6" s="60" t="s">
        <v>150</v>
      </c>
      <c r="E6" s="60" t="s">
        <v>369</v>
      </c>
      <c r="F6" s="60" t="s">
        <v>238</v>
      </c>
      <c r="G6" s="60" t="s">
        <v>370</v>
      </c>
      <c r="H6" s="60"/>
      <c r="I6" s="60"/>
      <c r="J6" s="76"/>
      <c r="K6" s="76"/>
      <c r="L6" s="59"/>
      <c r="M6" s="60" t="s">
        <v>150</v>
      </c>
      <c r="N6" s="60" t="s">
        <v>369</v>
      </c>
      <c r="O6" s="60" t="s">
        <v>238</v>
      </c>
      <c r="P6" s="60" t="s">
        <v>370</v>
      </c>
      <c r="Q6" s="60"/>
      <c r="R6" s="60"/>
      <c r="S6" s="76"/>
      <c r="T6" s="76"/>
      <c r="U6" s="59"/>
      <c r="V6" s="60" t="s">
        <v>150</v>
      </c>
      <c r="W6" s="60" t="s">
        <v>369</v>
      </c>
      <c r="X6" s="60" t="s">
        <v>238</v>
      </c>
      <c r="Y6" s="60" t="s">
        <v>370</v>
      </c>
      <c r="Z6" s="60"/>
      <c r="AA6" s="60"/>
      <c r="AB6" s="76"/>
      <c r="AC6" s="76"/>
    </row>
    <row r="7" ht="26.25" customHeight="1" spans="1:29">
      <c r="A7" s="55"/>
      <c r="B7" s="55"/>
      <c r="C7" s="61"/>
      <c r="D7" s="60"/>
      <c r="E7" s="60"/>
      <c r="F7" s="60"/>
      <c r="G7" s="62" t="s">
        <v>150</v>
      </c>
      <c r="H7" s="62" t="s">
        <v>371</v>
      </c>
      <c r="I7" s="62" t="s">
        <v>246</v>
      </c>
      <c r="J7" s="77"/>
      <c r="K7" s="77"/>
      <c r="L7" s="61"/>
      <c r="M7" s="60"/>
      <c r="N7" s="60"/>
      <c r="O7" s="60"/>
      <c r="P7" s="62" t="s">
        <v>150</v>
      </c>
      <c r="Q7" s="62" t="s">
        <v>371</v>
      </c>
      <c r="R7" s="62" t="s">
        <v>246</v>
      </c>
      <c r="S7" s="77"/>
      <c r="T7" s="77"/>
      <c r="U7" s="61"/>
      <c r="V7" s="60"/>
      <c r="W7" s="60"/>
      <c r="X7" s="60"/>
      <c r="Y7" s="62" t="s">
        <v>150</v>
      </c>
      <c r="Z7" s="62" t="s">
        <v>371</v>
      </c>
      <c r="AA7" s="62" t="s">
        <v>246</v>
      </c>
      <c r="AB7" s="77"/>
      <c r="AC7" s="77"/>
    </row>
    <row r="8" customHeight="1" spans="1:29">
      <c r="A8" s="63" t="s">
        <v>152</v>
      </c>
      <c r="B8" s="64" t="s">
        <v>142</v>
      </c>
      <c r="C8" s="65">
        <f t="shared" ref="C8:C13" si="0">D8</f>
        <v>9.25</v>
      </c>
      <c r="D8" s="66">
        <f>G8+F8</f>
        <v>9.25</v>
      </c>
      <c r="E8" s="66">
        <v>0</v>
      </c>
      <c r="F8" s="67">
        <v>1</v>
      </c>
      <c r="G8" s="66">
        <f>G9+G10+G11+G12+G13+G14</f>
        <v>8.25</v>
      </c>
      <c r="H8" s="66">
        <f>H9+H10+H11+H12+H13</f>
        <v>0</v>
      </c>
      <c r="I8" s="78">
        <f>I9+I10+I11+I12+I13+I14</f>
        <v>8.25</v>
      </c>
      <c r="J8" s="73"/>
      <c r="K8" s="73"/>
      <c r="L8" s="79">
        <f>M8</f>
        <v>9.24</v>
      </c>
      <c r="M8" s="73">
        <f t="shared" ref="M8:R8" si="1">M9+M10+M11+M12</f>
        <v>9.24</v>
      </c>
      <c r="N8" s="73">
        <f t="shared" si="1"/>
        <v>0</v>
      </c>
      <c r="O8" s="80">
        <f t="shared" si="1"/>
        <v>0.8</v>
      </c>
      <c r="P8" s="73">
        <f t="shared" si="1"/>
        <v>8.44</v>
      </c>
      <c r="Q8" s="73">
        <f t="shared" si="1"/>
        <v>0</v>
      </c>
      <c r="R8" s="83">
        <f t="shared" si="1"/>
        <v>8.44</v>
      </c>
      <c r="S8" s="73"/>
      <c r="T8" s="73"/>
      <c r="U8" s="73"/>
      <c r="V8" s="84">
        <f t="shared" ref="V8:V14" si="2">W8+X8+Y8</f>
        <v>-0.0100000000000005</v>
      </c>
      <c r="W8" s="73"/>
      <c r="X8" s="84">
        <f>X9+X10+X11+X12+X13</f>
        <v>-0.2</v>
      </c>
      <c r="Y8" s="73">
        <f t="shared" ref="Y8:Y14" si="3">Z8+AA8</f>
        <v>0.19</v>
      </c>
      <c r="Z8" s="73"/>
      <c r="AA8" s="84">
        <f>AA9+AA10+AA11+AA12+AA14</f>
        <v>0.19</v>
      </c>
      <c r="AB8" s="73"/>
      <c r="AC8" s="73"/>
    </row>
    <row r="9" customHeight="1" spans="1:29">
      <c r="A9" s="68">
        <v>605001</v>
      </c>
      <c r="B9" s="69" t="s">
        <v>153</v>
      </c>
      <c r="C9" s="66">
        <f t="shared" si="0"/>
        <v>2</v>
      </c>
      <c r="D9" s="66">
        <v>2</v>
      </c>
      <c r="E9" s="66">
        <v>0</v>
      </c>
      <c r="F9" s="66">
        <v>1</v>
      </c>
      <c r="G9" s="66">
        <v>1</v>
      </c>
      <c r="H9" s="66">
        <v>0</v>
      </c>
      <c r="I9" s="66">
        <v>1</v>
      </c>
      <c r="J9" s="73"/>
      <c r="K9" s="73"/>
      <c r="L9" s="73">
        <f>M9</f>
        <v>2.8</v>
      </c>
      <c r="M9" s="73">
        <f>N9+O9+P9</f>
        <v>2.8</v>
      </c>
      <c r="N9" s="73"/>
      <c r="O9" s="73">
        <v>0.8</v>
      </c>
      <c r="P9" s="73">
        <f>Q9+R9</f>
        <v>2</v>
      </c>
      <c r="Q9" s="73"/>
      <c r="R9" s="73">
        <v>2</v>
      </c>
      <c r="S9" s="73"/>
      <c r="T9" s="73"/>
      <c r="U9" s="73"/>
      <c r="V9" s="73">
        <f t="shared" si="2"/>
        <v>0.8</v>
      </c>
      <c r="W9" s="73"/>
      <c r="X9" s="73">
        <f>O9-F9</f>
        <v>-0.2</v>
      </c>
      <c r="Y9" s="73">
        <f t="shared" si="3"/>
        <v>1</v>
      </c>
      <c r="Z9" s="73"/>
      <c r="AA9" s="73">
        <f t="shared" ref="AA9:AA14" si="4">R9-I9</f>
        <v>1</v>
      </c>
      <c r="AB9" s="73"/>
      <c r="AC9" s="73"/>
    </row>
    <row r="10" customHeight="1" spans="1:29">
      <c r="A10" s="68">
        <v>605008</v>
      </c>
      <c r="B10" s="69" t="s">
        <v>154</v>
      </c>
      <c r="C10" s="66">
        <f t="shared" si="0"/>
        <v>1</v>
      </c>
      <c r="D10" s="66">
        <v>1</v>
      </c>
      <c r="E10" s="66">
        <v>0</v>
      </c>
      <c r="F10" s="66">
        <v>0</v>
      </c>
      <c r="G10" s="66">
        <v>1</v>
      </c>
      <c r="H10" s="66">
        <v>0</v>
      </c>
      <c r="I10" s="66">
        <v>1</v>
      </c>
      <c r="J10" s="73"/>
      <c r="K10" s="73"/>
      <c r="L10" s="73">
        <f>M10</f>
        <v>2.94</v>
      </c>
      <c r="M10" s="73">
        <f>N10+O10+P10</f>
        <v>2.94</v>
      </c>
      <c r="N10" s="73"/>
      <c r="O10" s="73"/>
      <c r="P10" s="73">
        <f>Q10+R10</f>
        <v>2.94</v>
      </c>
      <c r="Q10" s="73"/>
      <c r="R10" s="73">
        <v>2.94</v>
      </c>
      <c r="S10" s="73"/>
      <c r="T10" s="73"/>
      <c r="U10" s="73"/>
      <c r="V10" s="73">
        <f t="shared" si="2"/>
        <v>1.94</v>
      </c>
      <c r="W10" s="73"/>
      <c r="X10" s="73">
        <f>O10-F10</f>
        <v>0</v>
      </c>
      <c r="Y10" s="73">
        <f t="shared" si="3"/>
        <v>1.94</v>
      </c>
      <c r="Z10" s="73"/>
      <c r="AA10" s="73">
        <f t="shared" si="4"/>
        <v>1.94</v>
      </c>
      <c r="AB10" s="73"/>
      <c r="AC10" s="73"/>
    </row>
    <row r="11" customHeight="1" spans="1:29">
      <c r="A11" s="68">
        <v>605006</v>
      </c>
      <c r="B11" s="69" t="s">
        <v>155</v>
      </c>
      <c r="C11" s="66">
        <f t="shared" si="0"/>
        <v>2</v>
      </c>
      <c r="D11" s="66">
        <v>2</v>
      </c>
      <c r="E11" s="66">
        <v>0</v>
      </c>
      <c r="F11" s="66">
        <v>0</v>
      </c>
      <c r="G11" s="66">
        <v>2</v>
      </c>
      <c r="H11" s="66">
        <v>0</v>
      </c>
      <c r="I11" s="66">
        <v>2</v>
      </c>
      <c r="J11" s="73"/>
      <c r="K11" s="73"/>
      <c r="L11" s="73">
        <f>M11</f>
        <v>2</v>
      </c>
      <c r="M11" s="73">
        <f>N11+O11+P11</f>
        <v>2</v>
      </c>
      <c r="N11" s="73"/>
      <c r="O11" s="73"/>
      <c r="P11" s="73">
        <f>Q11+R11</f>
        <v>2</v>
      </c>
      <c r="Q11" s="73"/>
      <c r="R11" s="73">
        <v>2</v>
      </c>
      <c r="S11" s="73"/>
      <c r="T11" s="73"/>
      <c r="U11" s="73"/>
      <c r="V11" s="73">
        <f t="shared" si="2"/>
        <v>0</v>
      </c>
      <c r="W11" s="73"/>
      <c r="X11" s="73">
        <f>O11-F11</f>
        <v>0</v>
      </c>
      <c r="Y11" s="73">
        <f t="shared" si="3"/>
        <v>0</v>
      </c>
      <c r="Z11" s="73"/>
      <c r="AA11" s="73">
        <f t="shared" si="4"/>
        <v>0</v>
      </c>
      <c r="AB11" s="73"/>
      <c r="AC11" s="73"/>
    </row>
    <row r="12" customHeight="1" spans="1:29">
      <c r="A12" s="68">
        <v>605012</v>
      </c>
      <c r="B12" s="69" t="s">
        <v>156</v>
      </c>
      <c r="C12" s="66">
        <f t="shared" si="0"/>
        <v>1.05</v>
      </c>
      <c r="D12" s="66">
        <v>1.05</v>
      </c>
      <c r="E12" s="66">
        <v>0</v>
      </c>
      <c r="F12" s="66">
        <v>0</v>
      </c>
      <c r="G12" s="66">
        <v>1.05</v>
      </c>
      <c r="H12" s="66">
        <v>0</v>
      </c>
      <c r="I12" s="66">
        <v>1.05</v>
      </c>
      <c r="J12" s="73"/>
      <c r="K12" s="73"/>
      <c r="L12" s="73">
        <f>M12</f>
        <v>1.5</v>
      </c>
      <c r="M12" s="73">
        <f>N12+O12+P12</f>
        <v>1.5</v>
      </c>
      <c r="N12" s="73"/>
      <c r="O12" s="73"/>
      <c r="P12" s="73">
        <f>Q12+R12</f>
        <v>1.5</v>
      </c>
      <c r="Q12" s="73"/>
      <c r="R12" s="73">
        <v>1.5</v>
      </c>
      <c r="S12" s="73"/>
      <c r="T12" s="73"/>
      <c r="U12" s="73"/>
      <c r="V12" s="73">
        <f t="shared" si="2"/>
        <v>0.45</v>
      </c>
      <c r="W12" s="73"/>
      <c r="X12" s="73">
        <f>O12-F12</f>
        <v>0</v>
      </c>
      <c r="Y12" s="73">
        <f t="shared" si="3"/>
        <v>0.45</v>
      </c>
      <c r="Z12" s="73"/>
      <c r="AA12" s="73">
        <f t="shared" si="4"/>
        <v>0.45</v>
      </c>
      <c r="AB12" s="73"/>
      <c r="AC12" s="73"/>
    </row>
    <row r="13" customHeight="1" spans="1:29">
      <c r="A13" s="68">
        <v>605011</v>
      </c>
      <c r="B13" s="69" t="s">
        <v>157</v>
      </c>
      <c r="C13" s="66">
        <f t="shared" si="0"/>
        <v>0</v>
      </c>
      <c r="D13" s="70">
        <v>0</v>
      </c>
      <c r="E13" s="71">
        <v>0</v>
      </c>
      <c r="F13" s="70">
        <v>0</v>
      </c>
      <c r="G13" s="70">
        <v>0</v>
      </c>
      <c r="H13" s="71">
        <v>0</v>
      </c>
      <c r="I13" s="70">
        <v>0</v>
      </c>
      <c r="J13" s="73"/>
      <c r="K13" s="73"/>
      <c r="L13" s="81">
        <v>0</v>
      </c>
      <c r="M13" s="81">
        <v>0</v>
      </c>
      <c r="N13" s="82"/>
      <c r="O13" s="81">
        <v>0</v>
      </c>
      <c r="P13" s="81">
        <v>0</v>
      </c>
      <c r="Q13" s="82"/>
      <c r="R13" s="81">
        <v>0</v>
      </c>
      <c r="S13" s="73"/>
      <c r="T13" s="73"/>
      <c r="U13" s="73"/>
      <c r="V13" s="73">
        <f t="shared" si="2"/>
        <v>0</v>
      </c>
      <c r="W13" s="73"/>
      <c r="X13" s="73">
        <f>O13-F13</f>
        <v>0</v>
      </c>
      <c r="Y13" s="73">
        <f t="shared" si="3"/>
        <v>0</v>
      </c>
      <c r="Z13" s="73"/>
      <c r="AA13" s="73">
        <f t="shared" si="4"/>
        <v>0</v>
      </c>
      <c r="AB13" s="73"/>
      <c r="AC13" s="73"/>
    </row>
    <row r="14" customHeight="1" spans="1:29">
      <c r="A14" s="68">
        <v>605002</v>
      </c>
      <c r="B14" s="69" t="s">
        <v>372</v>
      </c>
      <c r="C14" s="72">
        <v>3.2</v>
      </c>
      <c r="D14" s="72">
        <v>3.2</v>
      </c>
      <c r="E14" s="72">
        <v>0</v>
      </c>
      <c r="F14" s="72">
        <v>0</v>
      </c>
      <c r="G14" s="72">
        <v>3.2</v>
      </c>
      <c r="H14" s="72">
        <v>0</v>
      </c>
      <c r="I14" s="72">
        <v>3.2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>
        <f t="shared" si="2"/>
        <v>-3.2</v>
      </c>
      <c r="W14" s="73"/>
      <c r="X14" s="73"/>
      <c r="Y14" s="73">
        <f t="shared" si="3"/>
        <v>-3.2</v>
      </c>
      <c r="Z14" s="73"/>
      <c r="AA14" s="73">
        <f t="shared" si="4"/>
        <v>-3.2</v>
      </c>
      <c r="AB14" s="73"/>
      <c r="AC14" s="73"/>
    </row>
    <row r="15" customHeight="1" spans="1:29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zoomScale="85" zoomScaleNormal="85" workbookViewId="0">
      <selection activeCell="E17" sqref="E17:E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20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373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54" customHeight="1" spans="1:6">
      <c r="A5" s="9" t="s">
        <v>374</v>
      </c>
      <c r="B5" s="10"/>
      <c r="C5" s="10"/>
      <c r="D5" s="15" t="s">
        <v>375</v>
      </c>
      <c r="E5" s="15"/>
      <c r="F5" s="15"/>
    </row>
    <row r="6" ht="21.95" customHeight="1" spans="1:6">
      <c r="A6" s="12" t="s">
        <v>376</v>
      </c>
      <c r="B6" s="13"/>
      <c r="C6" s="13"/>
      <c r="D6" s="14" t="s">
        <v>153</v>
      </c>
      <c r="E6" s="14"/>
      <c r="F6" s="14"/>
    </row>
    <row r="7" ht="21.95" customHeight="1" spans="1:6">
      <c r="A7" s="17" t="s">
        <v>377</v>
      </c>
      <c r="B7" s="18"/>
      <c r="C7" s="19"/>
      <c r="D7" s="20" t="s">
        <v>378</v>
      </c>
      <c r="E7" s="14">
        <v>73</v>
      </c>
      <c r="F7" s="14"/>
    </row>
    <row r="8" ht="21.95" customHeight="1" spans="1:6">
      <c r="A8" s="21"/>
      <c r="B8" s="22"/>
      <c r="C8" s="23"/>
      <c r="D8" s="20" t="s">
        <v>379</v>
      </c>
      <c r="E8" s="14">
        <v>73</v>
      </c>
      <c r="F8" s="14"/>
    </row>
    <row r="9" ht="21.95" customHeight="1" spans="1:6">
      <c r="A9" s="24"/>
      <c r="B9" s="49"/>
      <c r="C9" s="23"/>
      <c r="D9" s="20" t="s">
        <v>380</v>
      </c>
      <c r="E9" s="50"/>
      <c r="F9" s="51"/>
    </row>
    <row r="10" ht="21.95" customHeight="1" spans="1:6">
      <c r="A10" s="15" t="s">
        <v>381</v>
      </c>
      <c r="B10" s="20" t="s">
        <v>382</v>
      </c>
      <c r="C10" s="20"/>
      <c r="D10" s="20"/>
      <c r="E10" s="20"/>
      <c r="F10" s="20"/>
    </row>
    <row r="11" ht="86.1" customHeight="1" spans="1:6">
      <c r="A11" s="28"/>
      <c r="B11" s="20"/>
      <c r="C11" s="20"/>
      <c r="D11" s="20"/>
      <c r="E11" s="20"/>
      <c r="F11" s="20"/>
    </row>
    <row r="12" ht="39.95" customHeight="1" spans="1:6">
      <c r="A12" s="14" t="s">
        <v>383</v>
      </c>
      <c r="B12" s="14" t="s">
        <v>384</v>
      </c>
      <c r="C12" s="14" t="s">
        <v>385</v>
      </c>
      <c r="D12" s="14" t="s">
        <v>386</v>
      </c>
      <c r="E12" s="14" t="s">
        <v>387</v>
      </c>
      <c r="F12" s="14" t="s">
        <v>171</v>
      </c>
    </row>
    <row r="13" ht="36.95" customHeight="1" spans="1:6">
      <c r="A13" s="14"/>
      <c r="B13" s="14" t="s">
        <v>388</v>
      </c>
      <c r="C13" s="14" t="s">
        <v>389</v>
      </c>
      <c r="D13" s="20" t="s">
        <v>390</v>
      </c>
      <c r="E13" s="14" t="s">
        <v>391</v>
      </c>
      <c r="F13" s="16"/>
    </row>
    <row r="14" ht="36.95" customHeight="1" spans="1:6">
      <c r="A14" s="14"/>
      <c r="B14" s="15"/>
      <c r="C14" s="14" t="s">
        <v>392</v>
      </c>
      <c r="D14" s="20" t="s">
        <v>393</v>
      </c>
      <c r="E14" s="14" t="s">
        <v>394</v>
      </c>
      <c r="F14" s="16"/>
    </row>
    <row r="15" ht="36.95" customHeight="1" spans="1:6">
      <c r="A15" s="14"/>
      <c r="B15" s="15"/>
      <c r="C15" s="14" t="s">
        <v>395</v>
      </c>
      <c r="D15" s="20" t="s">
        <v>396</v>
      </c>
      <c r="E15" s="14" t="s">
        <v>364</v>
      </c>
      <c r="F15" s="16"/>
    </row>
    <row r="16" ht="36.95" customHeight="1" spans="1:6">
      <c r="A16" s="14"/>
      <c r="B16" s="15"/>
      <c r="C16" s="14" t="s">
        <v>397</v>
      </c>
      <c r="D16" s="20" t="s">
        <v>398</v>
      </c>
      <c r="E16" s="14">
        <v>73</v>
      </c>
      <c r="F16" s="16"/>
    </row>
    <row r="17" ht="36.95" customHeight="1" spans="1:6">
      <c r="A17" s="14"/>
      <c r="B17" s="14" t="s">
        <v>399</v>
      </c>
      <c r="C17" s="14" t="s">
        <v>400</v>
      </c>
      <c r="D17" s="20" t="s">
        <v>401</v>
      </c>
      <c r="E17" s="14" t="s">
        <v>402</v>
      </c>
      <c r="F17" s="16"/>
    </row>
    <row r="18" ht="36.95" customHeight="1" spans="1:6">
      <c r="A18" s="14"/>
      <c r="B18" s="15"/>
      <c r="C18" s="14" t="s">
        <v>403</v>
      </c>
      <c r="D18" s="20" t="s">
        <v>404</v>
      </c>
      <c r="E18" s="14" t="s">
        <v>405</v>
      </c>
      <c r="F18" s="16"/>
    </row>
    <row r="19" ht="36.95" customHeight="1" spans="1:6">
      <c r="A19" s="14"/>
      <c r="B19" s="15"/>
      <c r="C19" s="14" t="s">
        <v>406</v>
      </c>
      <c r="D19" s="20" t="s">
        <v>407</v>
      </c>
      <c r="E19" s="14" t="s">
        <v>408</v>
      </c>
      <c r="F19" s="16"/>
    </row>
    <row r="20" ht="36.95" customHeight="1" spans="1:6">
      <c r="A20" s="14"/>
      <c r="B20" s="15"/>
      <c r="C20" s="14" t="s">
        <v>409</v>
      </c>
      <c r="D20" s="20" t="s">
        <v>410</v>
      </c>
      <c r="E20" s="14" t="s">
        <v>411</v>
      </c>
      <c r="F20" s="16"/>
    </row>
    <row r="21" ht="36.95" customHeight="1" spans="1:6">
      <c r="A21" s="14"/>
      <c r="B21" s="14" t="s">
        <v>412</v>
      </c>
      <c r="C21" s="14" t="s">
        <v>413</v>
      </c>
      <c r="D21" s="20" t="s">
        <v>414</v>
      </c>
      <c r="E21" s="14" t="s">
        <v>394</v>
      </c>
      <c r="F21" s="15"/>
    </row>
    <row r="22" ht="27" customHeight="1" spans="1:6">
      <c r="A22" s="52" t="s">
        <v>415</v>
      </c>
      <c r="B22" s="52"/>
      <c r="C22" s="52"/>
      <c r="D22" s="52"/>
      <c r="E22" s="52"/>
      <c r="F22" s="52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3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showGridLines="0" zoomScale="85" zoomScaleNormal="85" workbookViewId="0">
      <selection activeCell="D8" sqref="D8:E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7.1666666666667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416</v>
      </c>
      <c r="B5" s="14"/>
      <c r="C5" s="14"/>
      <c r="D5" s="14" t="s">
        <v>153</v>
      </c>
      <c r="E5" s="14"/>
      <c r="F5" s="14"/>
      <c r="G5" s="14"/>
      <c r="H5" s="14"/>
    </row>
    <row r="6" ht="21.95" customHeight="1" spans="1:8">
      <c r="A6" s="14" t="s">
        <v>417</v>
      </c>
      <c r="B6" s="14" t="s">
        <v>418</v>
      </c>
      <c r="C6" s="14"/>
      <c r="D6" s="15" t="s">
        <v>419</v>
      </c>
      <c r="E6" s="15"/>
      <c r="F6" s="15" t="s">
        <v>420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421</v>
      </c>
      <c r="G7" s="15" t="s">
        <v>422</v>
      </c>
      <c r="H7" s="15" t="s">
        <v>423</v>
      </c>
    </row>
    <row r="8" ht="21.95" customHeight="1" spans="1:8">
      <c r="A8" s="14"/>
      <c r="B8" s="14" t="s">
        <v>424</v>
      </c>
      <c r="C8" s="14"/>
      <c r="D8" s="40" t="s">
        <v>425</v>
      </c>
      <c r="E8" s="40"/>
      <c r="F8" s="16">
        <f>G8</f>
        <v>1856.18</v>
      </c>
      <c r="G8" s="16">
        <v>1856.18</v>
      </c>
      <c r="H8" s="16"/>
    </row>
    <row r="9" ht="21.95" customHeight="1" spans="1:8">
      <c r="A9" s="14"/>
      <c r="B9" s="14" t="s">
        <v>426</v>
      </c>
      <c r="C9" s="14"/>
      <c r="D9" s="40" t="s">
        <v>427</v>
      </c>
      <c r="E9" s="40"/>
      <c r="F9" s="16">
        <f t="shared" ref="F9:F15" si="0">G9</f>
        <v>60.42</v>
      </c>
      <c r="G9" s="16">
        <v>60.42</v>
      </c>
      <c r="H9" s="16"/>
    </row>
    <row r="10" ht="21.95" customHeight="1" spans="1:8">
      <c r="A10" s="14"/>
      <c r="B10" s="14" t="s">
        <v>428</v>
      </c>
      <c r="C10" s="14"/>
      <c r="D10" s="14" t="s">
        <v>429</v>
      </c>
      <c r="E10" s="14"/>
      <c r="F10" s="16">
        <f t="shared" si="0"/>
        <v>3</v>
      </c>
      <c r="G10" s="16">
        <v>3</v>
      </c>
      <c r="H10" s="16"/>
    </row>
    <row r="11" ht="21.95" customHeight="1" spans="1:8">
      <c r="A11" s="14"/>
      <c r="B11" s="14" t="s">
        <v>430</v>
      </c>
      <c r="C11" s="14"/>
      <c r="D11" s="12" t="s">
        <v>431</v>
      </c>
      <c r="E11" s="27"/>
      <c r="F11" s="16">
        <f t="shared" si="0"/>
        <v>40</v>
      </c>
      <c r="G11" s="16">
        <v>40</v>
      </c>
      <c r="H11" s="16"/>
    </row>
    <row r="12" ht="21.95" customHeight="1" spans="1:8">
      <c r="A12" s="14"/>
      <c r="B12" s="14" t="s">
        <v>432</v>
      </c>
      <c r="C12" s="14"/>
      <c r="D12" s="12" t="s">
        <v>433</v>
      </c>
      <c r="E12" s="27"/>
      <c r="F12" s="16">
        <f t="shared" si="0"/>
        <v>10</v>
      </c>
      <c r="G12" s="16">
        <v>10</v>
      </c>
      <c r="H12" s="16"/>
    </row>
    <row r="13" ht="21.95" customHeight="1" spans="1:8">
      <c r="A13" s="14"/>
      <c r="B13" s="14" t="s">
        <v>434</v>
      </c>
      <c r="C13" s="14"/>
      <c r="D13" s="12" t="s">
        <v>435</v>
      </c>
      <c r="E13" s="27"/>
      <c r="F13" s="16">
        <f t="shared" si="0"/>
        <v>10</v>
      </c>
      <c r="G13" s="16">
        <v>10</v>
      </c>
      <c r="H13" s="16"/>
    </row>
    <row r="14" ht="21.95" customHeight="1" spans="1:8">
      <c r="A14" s="14"/>
      <c r="B14" s="14" t="s">
        <v>436</v>
      </c>
      <c r="C14" s="14"/>
      <c r="D14" s="14" t="s">
        <v>437</v>
      </c>
      <c r="E14" s="14"/>
      <c r="F14" s="16">
        <f t="shared" si="0"/>
        <v>5</v>
      </c>
      <c r="G14" s="16">
        <v>5</v>
      </c>
      <c r="H14" s="16"/>
    </row>
    <row r="15" ht="21.95" customHeight="1" spans="1:8">
      <c r="A15" s="14"/>
      <c r="B15" s="14" t="s">
        <v>438</v>
      </c>
      <c r="C15" s="14"/>
      <c r="D15" s="12" t="s">
        <v>439</v>
      </c>
      <c r="E15" s="27"/>
      <c r="F15" s="16">
        <f t="shared" si="0"/>
        <v>5</v>
      </c>
      <c r="G15" s="16">
        <v>5</v>
      </c>
      <c r="H15" s="16"/>
    </row>
    <row r="16" ht="21.95" customHeight="1" spans="1:8">
      <c r="A16" s="14"/>
      <c r="B16" s="14" t="s">
        <v>440</v>
      </c>
      <c r="C16" s="14"/>
      <c r="D16" s="14"/>
      <c r="E16" s="15"/>
      <c r="F16" s="16">
        <f>SUM(F8:F15)</f>
        <v>1989.6</v>
      </c>
      <c r="G16" s="16">
        <f>SUM(G8:G15)</f>
        <v>1989.6</v>
      </c>
      <c r="H16" s="16"/>
    </row>
    <row r="17" ht="150" customHeight="1" spans="1:8">
      <c r="A17" s="15" t="s">
        <v>441</v>
      </c>
      <c r="B17" s="41" t="s">
        <v>442</v>
      </c>
      <c r="C17" s="42"/>
      <c r="D17" s="42"/>
      <c r="E17" s="42"/>
      <c r="F17" s="42"/>
      <c r="G17" s="42"/>
      <c r="H17" s="42"/>
    </row>
    <row r="18" ht="21.95" customHeight="1" spans="1:8">
      <c r="A18" s="14" t="s">
        <v>443</v>
      </c>
      <c r="B18" s="15" t="s">
        <v>384</v>
      </c>
      <c r="C18" s="15" t="s">
        <v>385</v>
      </c>
      <c r="D18" s="15"/>
      <c r="E18" s="15" t="s">
        <v>386</v>
      </c>
      <c r="F18" s="15"/>
      <c r="G18" s="15" t="s">
        <v>387</v>
      </c>
      <c r="H18" s="15"/>
    </row>
    <row r="19" ht="21.95" customHeight="1" spans="1:8">
      <c r="A19" s="15"/>
      <c r="B19" s="15" t="s">
        <v>444</v>
      </c>
      <c r="C19" s="15" t="s">
        <v>389</v>
      </c>
      <c r="D19" s="15"/>
      <c r="E19" s="43" t="s">
        <v>445</v>
      </c>
      <c r="F19" s="44"/>
      <c r="G19" s="44" t="s">
        <v>446</v>
      </c>
      <c r="H19" s="44"/>
    </row>
    <row r="20" ht="21.95" customHeight="1" spans="1:8">
      <c r="A20" s="15"/>
      <c r="B20" s="15"/>
      <c r="C20" s="15"/>
      <c r="D20" s="15"/>
      <c r="E20" s="43" t="s">
        <v>447</v>
      </c>
      <c r="F20" s="44"/>
      <c r="G20" s="44" t="s">
        <v>391</v>
      </c>
      <c r="H20" s="44"/>
    </row>
    <row r="21" ht="21.95" customHeight="1" spans="1:8">
      <c r="A21" s="15"/>
      <c r="B21" s="15"/>
      <c r="C21" s="14" t="s">
        <v>392</v>
      </c>
      <c r="D21" s="14"/>
      <c r="E21" s="43" t="s">
        <v>448</v>
      </c>
      <c r="F21" s="44"/>
      <c r="G21" s="44"/>
      <c r="H21" s="44"/>
    </row>
    <row r="22" ht="21.95" customHeight="1" spans="1:8">
      <c r="A22" s="15"/>
      <c r="B22" s="15"/>
      <c r="C22" s="14"/>
      <c r="D22" s="14"/>
      <c r="E22" s="43" t="s">
        <v>449</v>
      </c>
      <c r="F22" s="44"/>
      <c r="G22" s="45"/>
      <c r="H22" s="45"/>
    </row>
    <row r="23" ht="21.95" customHeight="1" spans="1:8">
      <c r="A23" s="15"/>
      <c r="B23" s="15"/>
      <c r="C23" s="14"/>
      <c r="D23" s="14"/>
      <c r="E23" s="43" t="s">
        <v>450</v>
      </c>
      <c r="F23" s="30"/>
      <c r="G23" s="44"/>
      <c r="H23" s="44"/>
    </row>
    <row r="24" ht="21.95" customHeight="1" spans="1:8">
      <c r="A24" s="15"/>
      <c r="B24" s="15"/>
      <c r="C24" s="14" t="s">
        <v>395</v>
      </c>
      <c r="D24" s="14"/>
      <c r="E24" s="43" t="s">
        <v>451</v>
      </c>
      <c r="F24" s="30"/>
      <c r="G24" s="44" t="s">
        <v>364</v>
      </c>
      <c r="H24" s="44"/>
    </row>
    <row r="25" ht="21.95" customHeight="1" spans="1:8">
      <c r="A25" s="15"/>
      <c r="B25" s="15"/>
      <c r="C25" s="14"/>
      <c r="D25" s="14"/>
      <c r="E25" s="43" t="s">
        <v>449</v>
      </c>
      <c r="F25" s="44"/>
      <c r="G25" s="46"/>
      <c r="H25" s="46"/>
    </row>
    <row r="26" ht="21.95" customHeight="1" spans="1:8">
      <c r="A26" s="15"/>
      <c r="B26" s="15"/>
      <c r="C26" s="14"/>
      <c r="D26" s="14"/>
      <c r="E26" s="43" t="s">
        <v>450</v>
      </c>
      <c r="F26" s="44"/>
      <c r="G26" s="44"/>
      <c r="H26" s="44"/>
    </row>
    <row r="27" ht="21.95" customHeight="1" spans="1:8">
      <c r="A27" s="15"/>
      <c r="B27" s="15"/>
      <c r="C27" s="14" t="s">
        <v>397</v>
      </c>
      <c r="D27" s="14"/>
      <c r="E27" s="43" t="s">
        <v>452</v>
      </c>
      <c r="F27" s="44"/>
      <c r="G27" s="44">
        <v>1989.6</v>
      </c>
      <c r="H27" s="44"/>
    </row>
    <row r="28" ht="21.95" customHeight="1" spans="1:8">
      <c r="A28" s="15"/>
      <c r="B28" s="15"/>
      <c r="C28" s="14"/>
      <c r="D28" s="14"/>
      <c r="E28" s="43" t="s">
        <v>449</v>
      </c>
      <c r="F28" s="44"/>
      <c r="G28" s="44"/>
      <c r="H28" s="44"/>
    </row>
    <row r="29" ht="21.95" customHeight="1" spans="1:8">
      <c r="A29" s="15"/>
      <c r="B29" s="15"/>
      <c r="C29" s="14"/>
      <c r="D29" s="14"/>
      <c r="E29" s="43" t="s">
        <v>450</v>
      </c>
      <c r="F29" s="44"/>
      <c r="G29" s="44"/>
      <c r="H29" s="44"/>
    </row>
    <row r="30" ht="21.95" customHeight="1" spans="1:8">
      <c r="A30" s="15"/>
      <c r="B30" s="15" t="s">
        <v>453</v>
      </c>
      <c r="C30" s="14" t="s">
        <v>400</v>
      </c>
      <c r="D30" s="14"/>
      <c r="E30" s="43" t="s">
        <v>454</v>
      </c>
      <c r="F30" s="44"/>
      <c r="G30" s="44" t="s">
        <v>402</v>
      </c>
      <c r="H30" s="44"/>
    </row>
    <row r="31" ht="21.95" customHeight="1" spans="1:8">
      <c r="A31" s="15"/>
      <c r="B31" s="15"/>
      <c r="C31" s="14"/>
      <c r="D31" s="14"/>
      <c r="E31" s="43" t="s">
        <v>449</v>
      </c>
      <c r="F31" s="44"/>
      <c r="G31" s="44"/>
      <c r="H31" s="44"/>
    </row>
    <row r="32" ht="21.95" customHeight="1" spans="1:8">
      <c r="A32" s="15"/>
      <c r="B32" s="15"/>
      <c r="C32" s="14"/>
      <c r="D32" s="14"/>
      <c r="E32" s="43" t="s">
        <v>450</v>
      </c>
      <c r="F32" s="44"/>
      <c r="G32" s="44"/>
      <c r="H32" s="44"/>
    </row>
    <row r="33" ht="21.95" customHeight="1" spans="1:8">
      <c r="A33" s="15"/>
      <c r="B33" s="15"/>
      <c r="C33" s="14" t="s">
        <v>403</v>
      </c>
      <c r="D33" s="14"/>
      <c r="E33" s="43" t="s">
        <v>455</v>
      </c>
      <c r="F33" s="44"/>
      <c r="G33" s="44" t="s">
        <v>405</v>
      </c>
      <c r="H33" s="44"/>
    </row>
    <row r="34" ht="21.95" customHeight="1" spans="1:8">
      <c r="A34" s="15"/>
      <c r="B34" s="15"/>
      <c r="C34" s="14"/>
      <c r="D34" s="14"/>
      <c r="E34" s="43" t="s">
        <v>449</v>
      </c>
      <c r="F34" s="44"/>
      <c r="G34" s="44"/>
      <c r="H34" s="44"/>
    </row>
    <row r="35" ht="21.95" customHeight="1" spans="1:8">
      <c r="A35" s="15"/>
      <c r="B35" s="15"/>
      <c r="C35" s="14"/>
      <c r="D35" s="14"/>
      <c r="E35" s="43" t="s">
        <v>450</v>
      </c>
      <c r="F35" s="44"/>
      <c r="G35" s="44"/>
      <c r="H35" s="44"/>
    </row>
    <row r="36" ht="21.95" customHeight="1" spans="1:8">
      <c r="A36" s="15"/>
      <c r="B36" s="15"/>
      <c r="C36" s="14" t="s">
        <v>406</v>
      </c>
      <c r="D36" s="14"/>
      <c r="E36" s="43" t="s">
        <v>456</v>
      </c>
      <c r="F36" s="44"/>
      <c r="G36" s="44" t="s">
        <v>408</v>
      </c>
      <c r="H36" s="44"/>
    </row>
    <row r="37" ht="21.95" customHeight="1" spans="1:8">
      <c r="A37" s="15"/>
      <c r="B37" s="15"/>
      <c r="C37" s="14"/>
      <c r="D37" s="14"/>
      <c r="E37" s="43" t="s">
        <v>449</v>
      </c>
      <c r="F37" s="44"/>
      <c r="G37" s="44"/>
      <c r="H37" s="44"/>
    </row>
    <row r="38" ht="21.95" customHeight="1" spans="1:8">
      <c r="A38" s="15"/>
      <c r="B38" s="15"/>
      <c r="C38" s="14"/>
      <c r="D38" s="14"/>
      <c r="E38" s="43" t="s">
        <v>450</v>
      </c>
      <c r="F38" s="44"/>
      <c r="G38" s="44"/>
      <c r="H38" s="44"/>
    </row>
    <row r="39" ht="21.95" customHeight="1" spans="1:8">
      <c r="A39" s="15"/>
      <c r="B39" s="15"/>
      <c r="C39" s="14" t="s">
        <v>409</v>
      </c>
      <c r="D39" s="14"/>
      <c r="E39" s="43" t="s">
        <v>457</v>
      </c>
      <c r="F39" s="44"/>
      <c r="G39" s="44" t="s">
        <v>411</v>
      </c>
      <c r="H39" s="44"/>
    </row>
    <row r="40" ht="21.95" customHeight="1" spans="1:8">
      <c r="A40" s="15"/>
      <c r="B40" s="15"/>
      <c r="C40" s="14"/>
      <c r="D40" s="14"/>
      <c r="E40" s="43" t="s">
        <v>449</v>
      </c>
      <c r="F40" s="44"/>
      <c r="G40" s="44"/>
      <c r="H40" s="44"/>
    </row>
    <row r="41" ht="21.95" customHeight="1" spans="1:8">
      <c r="A41" s="15"/>
      <c r="B41" s="15"/>
      <c r="C41" s="14"/>
      <c r="D41" s="14"/>
      <c r="E41" s="43" t="s">
        <v>450</v>
      </c>
      <c r="F41" s="44"/>
      <c r="G41" s="44"/>
      <c r="H41" s="44"/>
    </row>
    <row r="42" ht="21.95" customHeight="1" spans="1:8">
      <c r="A42" s="15"/>
      <c r="B42" s="14" t="s">
        <v>412</v>
      </c>
      <c r="C42" s="14" t="s">
        <v>413</v>
      </c>
      <c r="D42" s="14"/>
      <c r="E42" s="43" t="s">
        <v>458</v>
      </c>
      <c r="F42" s="44"/>
      <c r="G42" s="44" t="s">
        <v>394</v>
      </c>
      <c r="H42" s="44"/>
    </row>
    <row r="43" ht="21.95" customHeight="1" spans="1:8">
      <c r="A43" s="15"/>
      <c r="B43" s="14"/>
      <c r="C43" s="14"/>
      <c r="D43" s="14"/>
      <c r="E43" s="43" t="s">
        <v>449</v>
      </c>
      <c r="F43" s="44"/>
      <c r="G43" s="44"/>
      <c r="H43" s="44"/>
    </row>
    <row r="44" ht="21.95" customHeight="1" spans="1:8">
      <c r="A44" s="15"/>
      <c r="B44" s="14"/>
      <c r="C44" s="14"/>
      <c r="D44" s="14"/>
      <c r="E44" s="43" t="s">
        <v>450</v>
      </c>
      <c r="F44" s="44"/>
      <c r="G44" s="44"/>
      <c r="H44" s="44"/>
    </row>
    <row r="45" s="36" customFormat="1" ht="24" customHeight="1" spans="1:8">
      <c r="A45" s="47" t="s">
        <v>459</v>
      </c>
      <c r="B45" s="47"/>
      <c r="C45" s="47"/>
      <c r="D45" s="47"/>
      <c r="E45" s="47"/>
      <c r="F45" s="47"/>
      <c r="G45" s="47"/>
      <c r="H45" s="47"/>
    </row>
    <row r="53" spans="7:7">
      <c r="G53" s="48"/>
    </row>
  </sheetData>
  <mergeCells count="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A45:H45"/>
    <mergeCell ref="A6:A16"/>
    <mergeCell ref="A18:A44"/>
    <mergeCell ref="B19:B29"/>
    <mergeCell ref="B30:B41"/>
    <mergeCell ref="B42:B44"/>
    <mergeCell ref="B6:C7"/>
    <mergeCell ref="D6:E7"/>
    <mergeCell ref="C21:D23"/>
    <mergeCell ref="C24:D26"/>
    <mergeCell ref="C27:D29"/>
    <mergeCell ref="C30:D32"/>
    <mergeCell ref="C33:D35"/>
    <mergeCell ref="C36:D38"/>
    <mergeCell ref="C39:D41"/>
    <mergeCell ref="C42:D44"/>
    <mergeCell ref="C19:D20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40"/>
  <sheetViews>
    <sheetView showGridLines="0" zoomScale="85" zoomScaleNormal="85" workbookViewId="0">
      <selection activeCell="D26" sqref="D26:E2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374</v>
      </c>
      <c r="B5" s="10"/>
      <c r="C5" s="10"/>
      <c r="D5" s="9"/>
      <c r="E5" s="10"/>
      <c r="F5" s="10"/>
      <c r="G5" s="11"/>
    </row>
    <row r="6" ht="21.95" customHeight="1" spans="1:7">
      <c r="A6" s="12" t="s">
        <v>376</v>
      </c>
      <c r="B6" s="13"/>
      <c r="C6" s="13"/>
      <c r="D6" s="14"/>
      <c r="E6" s="14"/>
      <c r="F6" s="15" t="s">
        <v>460</v>
      </c>
      <c r="G6" s="16"/>
    </row>
    <row r="7" ht="21.95" customHeight="1" spans="1:7">
      <c r="A7" s="17" t="s">
        <v>377</v>
      </c>
      <c r="B7" s="18"/>
      <c r="C7" s="19"/>
      <c r="D7" s="20" t="s">
        <v>378</v>
      </c>
      <c r="E7" s="20"/>
      <c r="F7" s="16" t="s">
        <v>461</v>
      </c>
      <c r="G7" s="16"/>
    </row>
    <row r="8" ht="21.95" customHeight="1" spans="1:7">
      <c r="A8" s="21"/>
      <c r="B8" s="22"/>
      <c r="C8" s="23"/>
      <c r="D8" s="20" t="s">
        <v>379</v>
      </c>
      <c r="E8" s="20"/>
      <c r="F8" s="16" t="s">
        <v>462</v>
      </c>
      <c r="G8" s="16"/>
    </row>
    <row r="9" ht="21.95" customHeight="1" spans="1:7">
      <c r="A9" s="24"/>
      <c r="B9" s="25"/>
      <c r="C9" s="26"/>
      <c r="D9" s="20" t="s">
        <v>380</v>
      </c>
      <c r="E9" s="20"/>
      <c r="F9" s="16" t="s">
        <v>463</v>
      </c>
      <c r="G9" s="16"/>
    </row>
    <row r="10" ht="21.95" customHeight="1" spans="1:7">
      <c r="A10" s="15" t="s">
        <v>381</v>
      </c>
      <c r="B10" s="12" t="s">
        <v>464</v>
      </c>
      <c r="C10" s="13"/>
      <c r="D10" s="13"/>
      <c r="E10" s="27"/>
      <c r="F10" s="9" t="s">
        <v>465</v>
      </c>
      <c r="G10" s="11"/>
    </row>
    <row r="11" ht="101.1" customHeight="1" spans="1:7">
      <c r="A11" s="28"/>
      <c r="B11" s="29" t="s">
        <v>466</v>
      </c>
      <c r="C11" s="29"/>
      <c r="D11" s="29"/>
      <c r="E11" s="29"/>
      <c r="F11" s="30" t="s">
        <v>466</v>
      </c>
      <c r="G11" s="31"/>
    </row>
    <row r="12" ht="24" customHeight="1" spans="1:7">
      <c r="A12" s="14" t="s">
        <v>467</v>
      </c>
      <c r="B12" s="14" t="s">
        <v>384</v>
      </c>
      <c r="C12" s="14" t="s">
        <v>385</v>
      </c>
      <c r="D12" s="12" t="s">
        <v>386</v>
      </c>
      <c r="E12" s="27"/>
      <c r="F12" s="15" t="s">
        <v>387</v>
      </c>
      <c r="G12" s="15" t="s">
        <v>171</v>
      </c>
    </row>
    <row r="13" ht="21.95" customHeight="1" spans="1:7">
      <c r="A13" s="14"/>
      <c r="B13" s="14" t="s">
        <v>388</v>
      </c>
      <c r="C13" s="14" t="s">
        <v>389</v>
      </c>
      <c r="D13" s="32" t="s">
        <v>448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449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450</v>
      </c>
      <c r="E15" s="33"/>
      <c r="F15" s="16"/>
      <c r="G15" s="16"/>
    </row>
    <row r="16" ht="21.95" customHeight="1" spans="1:7">
      <c r="A16" s="14"/>
      <c r="B16" s="15"/>
      <c r="C16" s="14" t="s">
        <v>392</v>
      </c>
      <c r="D16" s="32" t="s">
        <v>448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449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450</v>
      </c>
      <c r="E18" s="33"/>
      <c r="F18" s="16"/>
      <c r="G18" s="16"/>
    </row>
    <row r="19" ht="21.95" customHeight="1" spans="1:7">
      <c r="A19" s="14"/>
      <c r="B19" s="15"/>
      <c r="C19" s="14" t="s">
        <v>395</v>
      </c>
      <c r="D19" s="32" t="s">
        <v>448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449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450</v>
      </c>
      <c r="E21" s="33"/>
      <c r="F21" s="16"/>
      <c r="G21" s="16"/>
    </row>
    <row r="22" ht="21.95" customHeight="1" spans="1:7">
      <c r="A22" s="14"/>
      <c r="B22" s="15"/>
      <c r="C22" s="14" t="s">
        <v>397</v>
      </c>
      <c r="D22" s="32" t="s">
        <v>448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449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450</v>
      </c>
      <c r="E24" s="33"/>
      <c r="F24" s="16"/>
      <c r="G24" s="16"/>
    </row>
    <row r="25" ht="21.95" customHeight="1" spans="1:7">
      <c r="A25" s="14"/>
      <c r="B25" s="14" t="s">
        <v>399</v>
      </c>
      <c r="C25" s="14" t="s">
        <v>400</v>
      </c>
      <c r="D25" s="32" t="s">
        <v>448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449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450</v>
      </c>
      <c r="E27" s="33"/>
      <c r="F27" s="16"/>
      <c r="G27" s="16"/>
    </row>
    <row r="28" ht="21.95" customHeight="1" spans="1:7">
      <c r="A28" s="14"/>
      <c r="B28" s="15"/>
      <c r="C28" s="14" t="s">
        <v>403</v>
      </c>
      <c r="D28" s="32" t="s">
        <v>448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449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450</v>
      </c>
      <c r="E30" s="33"/>
      <c r="F30" s="16"/>
      <c r="G30" s="16"/>
    </row>
    <row r="31" ht="21.95" customHeight="1" spans="1:7">
      <c r="A31" s="14"/>
      <c r="B31" s="15"/>
      <c r="C31" s="14" t="s">
        <v>406</v>
      </c>
      <c r="D31" s="32" t="s">
        <v>448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449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450</v>
      </c>
      <c r="E33" s="33"/>
      <c r="F33" s="16"/>
      <c r="G33" s="16"/>
    </row>
    <row r="34" ht="21.95" customHeight="1" spans="1:7">
      <c r="A34" s="14"/>
      <c r="B34" s="15"/>
      <c r="C34" s="14" t="s">
        <v>409</v>
      </c>
      <c r="D34" s="32" t="s">
        <v>448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449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450</v>
      </c>
      <c r="E36" s="33"/>
      <c r="F36" s="16"/>
      <c r="G36" s="16"/>
    </row>
    <row r="37" ht="21.95" customHeight="1" spans="1:7">
      <c r="A37" s="14"/>
      <c r="B37" s="14" t="s">
        <v>412</v>
      </c>
      <c r="C37" s="14" t="s">
        <v>413</v>
      </c>
      <c r="D37" s="32" t="s">
        <v>448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449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450</v>
      </c>
      <c r="E39" s="33"/>
      <c r="F39" s="16"/>
      <c r="G39" s="16"/>
    </row>
    <row r="40" ht="24.95" customHeight="1" spans="1:7">
      <c r="A40" s="34" t="s">
        <v>468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一百四体重</cp:lastModifiedBy>
  <cp:revision>1</cp:revision>
  <dcterms:created xsi:type="dcterms:W3CDTF">2018-01-09T01:56:00Z</dcterms:created>
  <dcterms:modified xsi:type="dcterms:W3CDTF">2021-06-10T07:01:01Z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FEFF0E0007D7445392056BBF706B0806</vt:lpwstr>
  </property>
</Properties>
</file>